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 tabRatio="958" activeTab="3"/>
  </bookViews>
  <sheets>
    <sheet name="Прил 1 раздел 1" sheetId="4" r:id="rId1"/>
    <sheet name="раздел 2, табл.1" sheetId="5" r:id="rId2"/>
    <sheet name="таблица 2" sheetId="6" r:id="rId3"/>
    <sheet name="таблица 2.1" sheetId="7" r:id="rId4"/>
    <sheet name="таблица 3" sheetId="8" r:id="rId5"/>
    <sheet name="таблица 4" sheetId="9" r:id="rId6"/>
    <sheet name="07030210002540611" sheetId="10" r:id="rId7"/>
    <sheet name="07030210027000611" sheetId="17" r:id="rId8"/>
    <sheet name="07030210028000611" sheetId="18" r:id="rId9"/>
    <sheet name="07030210002540612" sheetId="12" state="hidden" r:id="rId10"/>
    <sheet name="07030210021740612" sheetId="19" r:id="rId11"/>
  </sheets>
  <externalReferences>
    <externalReference r:id="rId12"/>
  </externalReferences>
  <definedNames>
    <definedName name="sub_11" localSheetId="6">'07030210002540611'!#REF!</definedName>
    <definedName name="sub_11" localSheetId="9">'07030210002540612'!#REF!</definedName>
    <definedName name="sub_11" localSheetId="10">'07030210021740612'!#REF!</definedName>
    <definedName name="sub_11" localSheetId="7">'07030210027000611'!#REF!</definedName>
    <definedName name="sub_11" localSheetId="8">'07030210028000611'!#REF!</definedName>
    <definedName name="sub_11" localSheetId="0">'Прил 1 раздел 1'!#REF!</definedName>
    <definedName name="sub_11" localSheetId="2">'таблица 2'!#REF!</definedName>
    <definedName name="sub_11" localSheetId="3">'таблица 2.1'!#REF!</definedName>
    <definedName name="sub_111" localSheetId="6">'07030210002540611'!#REF!</definedName>
    <definedName name="sub_111" localSheetId="9">'07030210002540612'!#REF!</definedName>
    <definedName name="sub_111" localSheetId="10">'07030210021740612'!#REF!</definedName>
    <definedName name="sub_111" localSheetId="7">'07030210027000611'!#REF!</definedName>
    <definedName name="sub_111" localSheetId="8">'07030210028000611'!#REF!</definedName>
    <definedName name="sub_111" localSheetId="0">'Прил 1 раздел 1'!#REF!</definedName>
    <definedName name="sub_111" localSheetId="2">'таблица 2'!#REF!</definedName>
    <definedName name="sub_111" localSheetId="3">'таблица 2.1'!#REF!</definedName>
    <definedName name="sub_112" localSheetId="6">'07030210002540611'!#REF!</definedName>
    <definedName name="sub_112" localSheetId="9">'07030210002540612'!#REF!</definedName>
    <definedName name="sub_112" localSheetId="10">'07030210021740612'!#REF!</definedName>
    <definedName name="sub_112" localSheetId="7">'07030210027000611'!#REF!</definedName>
    <definedName name="sub_112" localSheetId="8">'07030210028000611'!#REF!</definedName>
    <definedName name="sub_112" localSheetId="0">'Прил 1 раздел 1'!#REF!</definedName>
    <definedName name="sub_112" localSheetId="2">'таблица 2'!#REF!</definedName>
    <definedName name="sub_112" localSheetId="3">'таблица 2.1'!#REF!</definedName>
    <definedName name="sub_113" localSheetId="6">'07030210002540611'!#REF!</definedName>
    <definedName name="sub_113" localSheetId="9">'07030210002540612'!#REF!</definedName>
    <definedName name="sub_113" localSheetId="10">'07030210021740612'!#REF!</definedName>
    <definedName name="sub_113" localSheetId="7">'07030210027000611'!#REF!</definedName>
    <definedName name="sub_113" localSheetId="8">'07030210028000611'!#REF!</definedName>
    <definedName name="sub_113" localSheetId="0">'Прил 1 раздел 1'!#REF!</definedName>
    <definedName name="sub_113" localSheetId="2">'таблица 2'!#REF!</definedName>
    <definedName name="sub_113" localSheetId="3">'таблица 2.1'!#REF!</definedName>
    <definedName name="sub_114" localSheetId="6">'07030210002540611'!#REF!</definedName>
    <definedName name="sub_114" localSheetId="9">'07030210002540612'!#REF!</definedName>
    <definedName name="sub_114" localSheetId="10">'07030210021740612'!#REF!</definedName>
    <definedName name="sub_114" localSheetId="7">'07030210027000611'!#REF!</definedName>
    <definedName name="sub_114" localSheetId="8">'07030210028000611'!#REF!</definedName>
    <definedName name="sub_114" localSheetId="0">'Прил 1 раздел 1'!#REF!</definedName>
    <definedName name="sub_114" localSheetId="2">'таблица 2'!#REF!</definedName>
    <definedName name="sub_114" localSheetId="3">'таблица 2.1'!#REF!</definedName>
    <definedName name="sub_12" localSheetId="6">'07030210002540611'!#REF!</definedName>
    <definedName name="sub_12" localSheetId="9">'07030210002540612'!#REF!</definedName>
    <definedName name="sub_12" localSheetId="10">'07030210021740612'!#REF!</definedName>
    <definedName name="sub_12" localSheetId="7">'07030210027000611'!#REF!</definedName>
    <definedName name="sub_12" localSheetId="8">'07030210028000611'!#REF!</definedName>
    <definedName name="sub_12" localSheetId="0">'Прил 1 раздел 1'!#REF!</definedName>
    <definedName name="sub_12" localSheetId="2">'таблица 2'!#REF!</definedName>
    <definedName name="sub_12" localSheetId="3">'таблица 2.1'!#REF!</definedName>
    <definedName name="sub_121" localSheetId="6">'07030210002540611'!#REF!</definedName>
    <definedName name="sub_121" localSheetId="9">'07030210002540612'!#REF!</definedName>
    <definedName name="sub_121" localSheetId="10">'07030210021740612'!#REF!</definedName>
    <definedName name="sub_121" localSheetId="7">'07030210027000611'!#REF!</definedName>
    <definedName name="sub_121" localSheetId="8">'07030210028000611'!#REF!</definedName>
    <definedName name="sub_121" localSheetId="0">'Прил 1 раздел 1'!#REF!</definedName>
    <definedName name="sub_121" localSheetId="2">'таблица 2'!#REF!</definedName>
    <definedName name="sub_121" localSheetId="3">'таблица 2.1'!#REF!</definedName>
    <definedName name="sub_122" localSheetId="6">'07030210002540611'!#REF!</definedName>
    <definedName name="sub_122" localSheetId="9">'07030210002540612'!#REF!</definedName>
    <definedName name="sub_122" localSheetId="10">'07030210021740612'!#REF!</definedName>
    <definedName name="sub_122" localSheetId="7">'07030210027000611'!#REF!</definedName>
    <definedName name="sub_122" localSheetId="8">'07030210028000611'!#REF!</definedName>
    <definedName name="sub_122" localSheetId="0">'Прил 1 раздел 1'!#REF!</definedName>
    <definedName name="sub_122" localSheetId="2">'таблица 2'!#REF!</definedName>
    <definedName name="sub_122" localSheetId="3">'таблица 2.1'!#REF!</definedName>
    <definedName name="sub_13010" localSheetId="6">'07030210002540611'!#REF!</definedName>
    <definedName name="sub_13010" localSheetId="9">'07030210002540612'!#REF!</definedName>
    <definedName name="sub_13010" localSheetId="10">'07030210021740612'!#REF!</definedName>
    <definedName name="sub_13010" localSheetId="7">'07030210027000611'!#REF!</definedName>
    <definedName name="sub_13010" localSheetId="8">'07030210028000611'!#REF!</definedName>
    <definedName name="sub_13010" localSheetId="0">'Прил 1 раздел 1'!#REF!</definedName>
    <definedName name="sub_13010" localSheetId="2">'таблица 2'!#REF!</definedName>
    <definedName name="sub_13010" localSheetId="3">'таблица 2.1'!#REF!</definedName>
    <definedName name="sub_13011" localSheetId="6">'07030210002540611'!#REF!</definedName>
    <definedName name="sub_13011" localSheetId="9">'07030210002540612'!#REF!</definedName>
    <definedName name="sub_13011" localSheetId="10">'07030210021740612'!#REF!</definedName>
    <definedName name="sub_13011" localSheetId="7">'07030210027000611'!#REF!</definedName>
    <definedName name="sub_13011" localSheetId="8">'07030210028000611'!#REF!</definedName>
    <definedName name="sub_13011" localSheetId="0">'Прил 1 раздел 1'!#REF!</definedName>
    <definedName name="sub_13011" localSheetId="2">'таблица 2'!#REF!</definedName>
    <definedName name="sub_13011" localSheetId="3">'таблица 2.1'!#REF!</definedName>
    <definedName name="sub_13012" localSheetId="6">'07030210002540611'!#REF!</definedName>
    <definedName name="sub_13012" localSheetId="9">'07030210002540612'!#REF!</definedName>
    <definedName name="sub_13012" localSheetId="10">'07030210021740612'!#REF!</definedName>
    <definedName name="sub_13012" localSheetId="7">'07030210027000611'!#REF!</definedName>
    <definedName name="sub_13012" localSheetId="8">'07030210028000611'!#REF!</definedName>
    <definedName name="sub_13012" localSheetId="0">'Прил 1 раздел 1'!#REF!</definedName>
    <definedName name="sub_13012" localSheetId="2">'таблица 2'!#REF!</definedName>
    <definedName name="sub_13012" localSheetId="3">'таблица 2.1'!#REF!</definedName>
    <definedName name="sub_13013" localSheetId="6">'07030210002540611'!#REF!</definedName>
    <definedName name="sub_13013" localSheetId="9">'07030210002540612'!#REF!</definedName>
    <definedName name="sub_13013" localSheetId="10">'07030210021740612'!#REF!</definedName>
    <definedName name="sub_13013" localSheetId="7">'07030210027000611'!#REF!</definedName>
    <definedName name="sub_13013" localSheetId="8">'07030210028000611'!#REF!</definedName>
    <definedName name="sub_13013" localSheetId="0">'Прил 1 раздел 1'!#REF!</definedName>
    <definedName name="sub_13013" localSheetId="2">'таблица 2'!#REF!</definedName>
    <definedName name="sub_13013" localSheetId="3">'таблица 2.1'!#REF!</definedName>
    <definedName name="sub_13020" localSheetId="6">'07030210002540611'!#REF!</definedName>
    <definedName name="sub_13020" localSheetId="9">'07030210002540612'!#REF!</definedName>
    <definedName name="sub_13020" localSheetId="10">'07030210021740612'!#REF!</definedName>
    <definedName name="sub_13020" localSheetId="7">'07030210027000611'!#REF!</definedName>
    <definedName name="sub_13020" localSheetId="8">'07030210028000611'!#REF!</definedName>
    <definedName name="sub_13020" localSheetId="0">'Прил 1 раздел 1'!$B$50</definedName>
    <definedName name="sub_13020" localSheetId="2">'таблица 2'!#REF!</definedName>
    <definedName name="sub_13020" localSheetId="3">'таблица 2.1'!#REF!</definedName>
    <definedName name="sub_132798140" localSheetId="6">'07030210002540611'!$B$12</definedName>
    <definedName name="sub_132798140" localSheetId="9">'07030210002540612'!$B$12</definedName>
    <definedName name="sub_132798140" localSheetId="10">'07030210021740612'!$B$12</definedName>
    <definedName name="sub_132798140" localSheetId="7">'07030210027000611'!$B$12</definedName>
    <definedName name="sub_132798140" localSheetId="8">'07030210028000611'!$B$12</definedName>
    <definedName name="sub_132798140" localSheetId="0">'Прил 1 раздел 1'!#REF!</definedName>
    <definedName name="sub_132798140" localSheetId="2">'таблица 2'!$B$14</definedName>
    <definedName name="sub_132798140" localSheetId="3">'таблица 2.1'!$B$12</definedName>
    <definedName name="sub_132892740" localSheetId="6">'07030210002540611'!$B$62</definedName>
    <definedName name="sub_132892740" localSheetId="9">'07030210002540612'!$B$62</definedName>
    <definedName name="sub_132892740" localSheetId="10">'07030210021740612'!$B$62</definedName>
    <definedName name="sub_132892740" localSheetId="7">'07030210027000611'!$B$62</definedName>
    <definedName name="sub_132892740" localSheetId="8">'07030210028000611'!$B$62</definedName>
    <definedName name="sub_132892740" localSheetId="0">'Прил 1 раздел 1'!#REF!</definedName>
    <definedName name="sub_132892740" localSheetId="2">'таблица 2'!#REF!</definedName>
    <definedName name="sub_132892740" localSheetId="3">'таблица 2.1'!$B$22</definedName>
    <definedName name="sub_1404" localSheetId="6">'07030210002540611'!#REF!</definedName>
    <definedName name="sub_1404" localSheetId="9">'07030210002540612'!#REF!</definedName>
    <definedName name="sub_1404" localSheetId="10">'07030210021740612'!#REF!</definedName>
    <definedName name="sub_1404" localSheetId="7">'07030210027000611'!#REF!</definedName>
    <definedName name="sub_1404" localSheetId="8">'07030210028000611'!#REF!</definedName>
    <definedName name="sub_1404" localSheetId="2">'таблица 2'!#REF!</definedName>
    <definedName name="sub_1404" localSheetId="3">'таблица 2.1'!#REF!</definedName>
    <definedName name="sub_2100" localSheetId="6">'07030210002540611'!#REF!</definedName>
    <definedName name="sub_2100" localSheetId="9">'07030210002540612'!#REF!</definedName>
    <definedName name="sub_2100" localSheetId="10">'07030210021740612'!#REF!</definedName>
    <definedName name="sub_2100" localSheetId="7">'07030210027000611'!#REF!</definedName>
    <definedName name="sub_2100" localSheetId="8">'07030210028000611'!#REF!</definedName>
    <definedName name="sub_2100" localSheetId="0">'Прил 1 раздел 1'!$A$38</definedName>
    <definedName name="sub_2100" localSheetId="2">'таблица 2'!#REF!</definedName>
    <definedName name="sub_2100" localSheetId="3">'таблица 2.1'!#REF!</definedName>
    <definedName name="sub_2111" localSheetId="6">'07030210002540611'!#REF!</definedName>
    <definedName name="sub_2111" localSheetId="9">'07030210002540612'!#REF!</definedName>
    <definedName name="sub_2111" localSheetId="10">'07030210021740612'!#REF!</definedName>
    <definedName name="sub_2111" localSheetId="7">'07030210027000611'!#REF!</definedName>
    <definedName name="sub_2111" localSheetId="8">'07030210028000611'!#REF!</definedName>
    <definedName name="sub_2111" localSheetId="0">'Прил 1 раздел 1'!$B$40</definedName>
    <definedName name="sub_2111" localSheetId="2">'таблица 2'!#REF!</definedName>
    <definedName name="sub_2111" localSheetId="3">'таблица 2.1'!#REF!</definedName>
    <definedName name="sub_2112" localSheetId="6">'07030210002540611'!#REF!</definedName>
    <definedName name="sub_2112" localSheetId="9">'07030210002540612'!#REF!</definedName>
    <definedName name="sub_2112" localSheetId="10">'07030210021740612'!#REF!</definedName>
    <definedName name="sub_2112" localSheetId="7">'07030210027000611'!#REF!</definedName>
    <definedName name="sub_2112" localSheetId="8">'07030210028000611'!#REF!</definedName>
    <definedName name="sub_2112" localSheetId="0">'Прил 1 раздел 1'!$B$44</definedName>
    <definedName name="sub_2112" localSheetId="2">'таблица 2'!#REF!</definedName>
    <definedName name="sub_2112" localSheetId="3">'таблица 2.1'!#REF!</definedName>
    <definedName name="sub_2113" localSheetId="6">'07030210002540611'!#REF!</definedName>
    <definedName name="sub_2113" localSheetId="9">'07030210002540612'!#REF!</definedName>
    <definedName name="sub_2113" localSheetId="10">'07030210021740612'!#REF!</definedName>
    <definedName name="sub_2113" localSheetId="7">'07030210027000611'!#REF!</definedName>
    <definedName name="sub_2113" localSheetId="8">'07030210028000611'!#REF!</definedName>
    <definedName name="sub_2113" localSheetId="0">'Прил 1 раздел 1'!$B$48</definedName>
    <definedName name="sub_2113" localSheetId="2">'таблица 2'!#REF!</definedName>
    <definedName name="sub_2113" localSheetId="3">'таблица 2.1'!#REF!</definedName>
    <definedName name="sub_22" localSheetId="6">'07030210002540611'!#REF!</definedName>
    <definedName name="sub_22" localSheetId="9">'07030210002540612'!#REF!</definedName>
    <definedName name="sub_22" localSheetId="10">'07030210021740612'!#REF!</definedName>
    <definedName name="sub_22" localSheetId="7">'07030210027000611'!#REF!</definedName>
    <definedName name="sub_22" localSheetId="8">'07030210028000611'!#REF!</definedName>
    <definedName name="sub_22" localSheetId="0">'Прил 1 раздел 1'!#REF!</definedName>
    <definedName name="sub_22" localSheetId="2">'таблица 2'!#REF!</definedName>
    <definedName name="sub_22" localSheetId="3">'таблица 2.1'!#REF!</definedName>
    <definedName name="sub_221" localSheetId="6">'07030210002540611'!#REF!</definedName>
    <definedName name="sub_221" localSheetId="9">'07030210002540612'!#REF!</definedName>
    <definedName name="sub_221" localSheetId="10">'07030210021740612'!#REF!</definedName>
    <definedName name="sub_221" localSheetId="7">'07030210027000611'!#REF!</definedName>
    <definedName name="sub_221" localSheetId="8">'07030210028000611'!#REF!</definedName>
    <definedName name="sub_221" localSheetId="0">'Прил 1 раздел 1'!#REF!</definedName>
    <definedName name="sub_221" localSheetId="2">'таблица 2'!#REF!</definedName>
    <definedName name="sub_221" localSheetId="3">'таблица 2.1'!#REF!</definedName>
    <definedName name="sub_2210" localSheetId="6">'07030210002540611'!#REF!</definedName>
    <definedName name="sub_2210" localSheetId="9">'07030210002540612'!#REF!</definedName>
    <definedName name="sub_2210" localSheetId="10">'07030210021740612'!#REF!</definedName>
    <definedName name="sub_2210" localSheetId="7">'07030210027000611'!#REF!</definedName>
    <definedName name="sub_2210" localSheetId="8">'07030210028000611'!#REF!</definedName>
    <definedName name="sub_2210" localSheetId="0">'Прил 1 раздел 1'!#REF!</definedName>
    <definedName name="sub_2210" localSheetId="2">'таблица 2'!#REF!</definedName>
    <definedName name="sub_2210" localSheetId="3">'таблица 2.1'!#REF!</definedName>
    <definedName name="sub_222" localSheetId="6">'07030210002540611'!#REF!</definedName>
    <definedName name="sub_222" localSheetId="9">'07030210002540612'!#REF!</definedName>
    <definedName name="sub_222" localSheetId="10">'07030210021740612'!#REF!</definedName>
    <definedName name="sub_222" localSheetId="7">'07030210027000611'!#REF!</definedName>
    <definedName name="sub_222" localSheetId="8">'07030210028000611'!#REF!</definedName>
    <definedName name="sub_222" localSheetId="0">'Прил 1 раздел 1'!#REF!</definedName>
    <definedName name="sub_222" localSheetId="2">'таблица 2'!#REF!</definedName>
    <definedName name="sub_222" localSheetId="3">'таблица 2.1'!#REF!</definedName>
    <definedName name="sub_223" localSheetId="6">'07030210002540611'!#REF!</definedName>
    <definedName name="sub_223" localSheetId="9">'07030210002540612'!#REF!</definedName>
    <definedName name="sub_223" localSheetId="10">'07030210021740612'!#REF!</definedName>
    <definedName name="sub_223" localSheetId="7">'07030210027000611'!#REF!</definedName>
    <definedName name="sub_223" localSheetId="8">'07030210028000611'!#REF!</definedName>
    <definedName name="sub_223" localSheetId="0">'Прил 1 раздел 1'!#REF!</definedName>
    <definedName name="sub_223" localSheetId="2">'таблица 2'!#REF!</definedName>
    <definedName name="sub_223" localSheetId="3">'таблица 2.1'!#REF!</definedName>
    <definedName name="sub_224" localSheetId="6">'07030210002540611'!#REF!</definedName>
    <definedName name="sub_224" localSheetId="9">'07030210002540612'!#REF!</definedName>
    <definedName name="sub_224" localSheetId="10">'07030210021740612'!#REF!</definedName>
    <definedName name="sub_224" localSheetId="7">'07030210027000611'!#REF!</definedName>
    <definedName name="sub_224" localSheetId="8">'07030210028000611'!#REF!</definedName>
    <definedName name="sub_224" localSheetId="0">'Прил 1 раздел 1'!#REF!</definedName>
    <definedName name="sub_224" localSheetId="2">'таблица 2'!#REF!</definedName>
    <definedName name="sub_224" localSheetId="3">'таблица 2.1'!#REF!</definedName>
    <definedName name="sub_225" localSheetId="6">'07030210002540611'!#REF!</definedName>
    <definedName name="sub_225" localSheetId="9">'07030210002540612'!#REF!</definedName>
    <definedName name="sub_225" localSheetId="10">'07030210021740612'!#REF!</definedName>
    <definedName name="sub_225" localSheetId="7">'07030210027000611'!#REF!</definedName>
    <definedName name="sub_225" localSheetId="8">'07030210028000611'!#REF!</definedName>
    <definedName name="sub_225" localSheetId="0">'Прил 1 раздел 1'!#REF!</definedName>
    <definedName name="sub_225" localSheetId="2">'таблица 2'!#REF!</definedName>
    <definedName name="sub_225" localSheetId="3">'таблица 2.1'!#REF!</definedName>
    <definedName name="sub_226" localSheetId="6">'07030210002540611'!#REF!</definedName>
    <definedName name="sub_226" localSheetId="9">'07030210002540612'!#REF!</definedName>
    <definedName name="sub_226" localSheetId="10">'07030210021740612'!#REF!</definedName>
    <definedName name="sub_226" localSheetId="7">'07030210027000611'!#REF!</definedName>
    <definedName name="sub_226" localSheetId="8">'07030210028000611'!#REF!</definedName>
    <definedName name="sub_226" localSheetId="0">'Прил 1 раздел 1'!#REF!</definedName>
    <definedName name="sub_226" localSheetId="2">'таблица 2'!#REF!</definedName>
    <definedName name="sub_226" localSheetId="3">'таблица 2.1'!#REF!</definedName>
    <definedName name="sub_227" localSheetId="6">'07030210002540611'!#REF!</definedName>
    <definedName name="sub_227" localSheetId="9">'07030210002540612'!#REF!</definedName>
    <definedName name="sub_227" localSheetId="10">'07030210021740612'!#REF!</definedName>
    <definedName name="sub_227" localSheetId="7">'07030210027000611'!#REF!</definedName>
    <definedName name="sub_227" localSheetId="8">'07030210028000611'!#REF!</definedName>
    <definedName name="sub_227" localSheetId="0">'Прил 1 раздел 1'!#REF!</definedName>
    <definedName name="sub_227" localSheetId="2">'таблица 2'!#REF!</definedName>
    <definedName name="sub_227" localSheetId="3">'таблица 2.1'!#REF!</definedName>
    <definedName name="sub_228" localSheetId="6">'07030210002540611'!#REF!</definedName>
    <definedName name="sub_228" localSheetId="9">'07030210002540612'!#REF!</definedName>
    <definedName name="sub_228" localSheetId="10">'07030210021740612'!#REF!</definedName>
    <definedName name="sub_228" localSheetId="7">'07030210027000611'!#REF!</definedName>
    <definedName name="sub_228" localSheetId="8">'07030210028000611'!#REF!</definedName>
    <definedName name="sub_228" localSheetId="0">'Прил 1 раздел 1'!#REF!</definedName>
    <definedName name="sub_228" localSheetId="2">'таблица 2'!#REF!</definedName>
    <definedName name="sub_228" localSheetId="3">'таблица 2.1'!#REF!</definedName>
    <definedName name="sub_229" localSheetId="6">'07030210002540611'!#REF!</definedName>
    <definedName name="sub_229" localSheetId="9">'07030210002540612'!#REF!</definedName>
    <definedName name="sub_229" localSheetId="10">'07030210021740612'!#REF!</definedName>
    <definedName name="sub_229" localSheetId="7">'07030210027000611'!#REF!</definedName>
    <definedName name="sub_229" localSheetId="8">'07030210028000611'!#REF!</definedName>
    <definedName name="sub_229" localSheetId="0">'Прил 1 раздел 1'!#REF!</definedName>
    <definedName name="sub_229" localSheetId="2">'таблица 2'!#REF!</definedName>
    <definedName name="sub_229" localSheetId="3">'таблица 2.1'!#REF!</definedName>
    <definedName name="sub_23" localSheetId="6">'07030210002540611'!#REF!</definedName>
    <definedName name="sub_23" localSheetId="9">'07030210002540612'!#REF!</definedName>
    <definedName name="sub_23" localSheetId="10">'07030210021740612'!#REF!</definedName>
    <definedName name="sub_23" localSheetId="7">'07030210027000611'!#REF!</definedName>
    <definedName name="sub_23" localSheetId="8">'07030210028000611'!#REF!</definedName>
    <definedName name="sub_23" localSheetId="0">'Прил 1 раздел 1'!#REF!</definedName>
    <definedName name="sub_23" localSheetId="2">'таблица 2'!#REF!</definedName>
    <definedName name="sub_23" localSheetId="3">'таблица 2.1'!#REF!</definedName>
    <definedName name="sub_231" localSheetId="6">'07030210002540611'!#REF!</definedName>
    <definedName name="sub_231" localSheetId="9">'07030210002540612'!#REF!</definedName>
    <definedName name="sub_231" localSheetId="10">'07030210021740612'!#REF!</definedName>
    <definedName name="sub_231" localSheetId="7">'07030210027000611'!#REF!</definedName>
    <definedName name="sub_231" localSheetId="8">'07030210028000611'!#REF!</definedName>
    <definedName name="sub_231" localSheetId="0">'Прил 1 раздел 1'!#REF!</definedName>
    <definedName name="sub_231" localSheetId="2">'таблица 2'!#REF!</definedName>
    <definedName name="sub_231" localSheetId="3">'таблица 2.1'!#REF!</definedName>
    <definedName name="sub_2310" localSheetId="6">'07030210002540611'!#REF!</definedName>
    <definedName name="sub_2310" localSheetId="9">'07030210002540612'!#REF!</definedName>
    <definedName name="sub_2310" localSheetId="10">'07030210021740612'!#REF!</definedName>
    <definedName name="sub_2310" localSheetId="7">'07030210027000611'!#REF!</definedName>
    <definedName name="sub_2310" localSheetId="8">'07030210028000611'!#REF!</definedName>
    <definedName name="sub_2310" localSheetId="0">'Прил 1 раздел 1'!#REF!</definedName>
    <definedName name="sub_2310" localSheetId="2">'таблица 2'!#REF!</definedName>
    <definedName name="sub_2310" localSheetId="3">'таблица 2.1'!#REF!</definedName>
    <definedName name="sub_232" localSheetId="6">'07030210002540611'!#REF!</definedName>
    <definedName name="sub_232" localSheetId="9">'07030210002540612'!#REF!</definedName>
    <definedName name="sub_232" localSheetId="10">'07030210021740612'!#REF!</definedName>
    <definedName name="sub_232" localSheetId="7">'07030210027000611'!#REF!</definedName>
    <definedName name="sub_232" localSheetId="8">'07030210028000611'!#REF!</definedName>
    <definedName name="sub_232" localSheetId="0">'Прил 1 раздел 1'!#REF!</definedName>
    <definedName name="sub_232" localSheetId="2">'таблица 2'!#REF!</definedName>
    <definedName name="sub_232" localSheetId="3">'таблица 2.1'!#REF!</definedName>
    <definedName name="sub_233" localSheetId="6">'07030210002540611'!#REF!</definedName>
    <definedName name="sub_233" localSheetId="9">'07030210002540612'!#REF!</definedName>
    <definedName name="sub_233" localSheetId="10">'07030210021740612'!#REF!</definedName>
    <definedName name="sub_233" localSheetId="7">'07030210027000611'!#REF!</definedName>
    <definedName name="sub_233" localSheetId="8">'07030210028000611'!#REF!</definedName>
    <definedName name="sub_233" localSheetId="0">'Прил 1 раздел 1'!#REF!</definedName>
    <definedName name="sub_233" localSheetId="2">'таблица 2'!#REF!</definedName>
    <definedName name="sub_233" localSheetId="3">'таблица 2.1'!#REF!</definedName>
    <definedName name="sub_234" localSheetId="6">'07030210002540611'!#REF!</definedName>
    <definedName name="sub_234" localSheetId="9">'07030210002540612'!#REF!</definedName>
    <definedName name="sub_234" localSheetId="10">'07030210021740612'!#REF!</definedName>
    <definedName name="sub_234" localSheetId="7">'07030210027000611'!#REF!</definedName>
    <definedName name="sub_234" localSheetId="8">'07030210028000611'!#REF!</definedName>
    <definedName name="sub_234" localSheetId="0">'Прил 1 раздел 1'!#REF!</definedName>
    <definedName name="sub_234" localSheetId="2">'таблица 2'!#REF!</definedName>
    <definedName name="sub_234" localSheetId="3">'таблица 2.1'!#REF!</definedName>
    <definedName name="sub_235" localSheetId="6">'07030210002540611'!#REF!</definedName>
    <definedName name="sub_235" localSheetId="9">'07030210002540612'!#REF!</definedName>
    <definedName name="sub_235" localSheetId="10">'07030210021740612'!#REF!</definedName>
    <definedName name="sub_235" localSheetId="7">'07030210027000611'!#REF!</definedName>
    <definedName name="sub_235" localSheetId="8">'07030210028000611'!#REF!</definedName>
    <definedName name="sub_235" localSheetId="0">'Прил 1 раздел 1'!#REF!</definedName>
    <definedName name="sub_235" localSheetId="2">'таблица 2'!#REF!</definedName>
    <definedName name="sub_235" localSheetId="3">'таблица 2.1'!#REF!</definedName>
    <definedName name="sub_236" localSheetId="6">'07030210002540611'!#REF!</definedName>
    <definedName name="sub_236" localSheetId="9">'07030210002540612'!#REF!</definedName>
    <definedName name="sub_236" localSheetId="10">'07030210021740612'!#REF!</definedName>
    <definedName name="sub_236" localSheetId="7">'07030210027000611'!#REF!</definedName>
    <definedName name="sub_236" localSheetId="8">'07030210028000611'!#REF!</definedName>
    <definedName name="sub_236" localSheetId="0">'Прил 1 раздел 1'!#REF!</definedName>
    <definedName name="sub_236" localSheetId="2">'таблица 2'!#REF!</definedName>
    <definedName name="sub_236" localSheetId="3">'таблица 2.1'!#REF!</definedName>
    <definedName name="sub_237" localSheetId="6">'07030210002540611'!#REF!</definedName>
    <definedName name="sub_237" localSheetId="9">'07030210002540612'!#REF!</definedName>
    <definedName name="sub_237" localSheetId="10">'07030210021740612'!#REF!</definedName>
    <definedName name="sub_237" localSheetId="7">'07030210027000611'!#REF!</definedName>
    <definedName name="sub_237" localSheetId="8">'07030210028000611'!#REF!</definedName>
    <definedName name="sub_237" localSheetId="0">'Прил 1 раздел 1'!#REF!</definedName>
    <definedName name="sub_237" localSheetId="2">'таблица 2'!#REF!</definedName>
    <definedName name="sub_237" localSheetId="3">'таблица 2.1'!#REF!</definedName>
    <definedName name="sub_238" localSheetId="6">'07030210002540611'!#REF!</definedName>
    <definedName name="sub_238" localSheetId="9">'07030210002540612'!#REF!</definedName>
    <definedName name="sub_238" localSheetId="10">'07030210021740612'!#REF!</definedName>
    <definedName name="sub_238" localSheetId="7">'07030210027000611'!#REF!</definedName>
    <definedName name="sub_238" localSheetId="8">'07030210028000611'!#REF!</definedName>
    <definedName name="sub_238" localSheetId="0">'Прил 1 раздел 1'!#REF!</definedName>
    <definedName name="sub_238" localSheetId="2">'таблица 2'!#REF!</definedName>
    <definedName name="sub_238" localSheetId="3">'таблица 2.1'!#REF!</definedName>
    <definedName name="sub_239" localSheetId="6">'07030210002540611'!#REF!</definedName>
    <definedName name="sub_239" localSheetId="9">'07030210002540612'!#REF!</definedName>
    <definedName name="sub_239" localSheetId="10">'07030210021740612'!#REF!</definedName>
    <definedName name="sub_239" localSheetId="7">'07030210027000611'!#REF!</definedName>
    <definedName name="sub_239" localSheetId="8">'07030210028000611'!#REF!</definedName>
    <definedName name="sub_239" localSheetId="0">'Прил 1 раздел 1'!#REF!</definedName>
    <definedName name="sub_239" localSheetId="2">'таблица 2'!#REF!</definedName>
    <definedName name="sub_239" localSheetId="3">'таблица 2.1'!#REF!</definedName>
    <definedName name="sub_31" localSheetId="6">'07030210002540611'!#REF!</definedName>
    <definedName name="sub_31" localSheetId="9">'07030210002540612'!#REF!</definedName>
    <definedName name="sub_31" localSheetId="10">'07030210021740612'!#REF!</definedName>
    <definedName name="sub_31" localSheetId="7">'07030210027000611'!#REF!</definedName>
    <definedName name="sub_31" localSheetId="8">'07030210028000611'!#REF!</definedName>
    <definedName name="sub_31" localSheetId="0">'Прил 1 раздел 1'!#REF!</definedName>
    <definedName name="sub_31" localSheetId="2">'таблица 2'!#REF!</definedName>
    <definedName name="sub_31" localSheetId="3">'таблица 2.1'!#REF!</definedName>
    <definedName name="sub_32" localSheetId="6">'07030210002540611'!#REF!</definedName>
    <definedName name="sub_32" localSheetId="9">'07030210002540612'!#REF!</definedName>
    <definedName name="sub_32" localSheetId="10">'07030210021740612'!#REF!</definedName>
    <definedName name="sub_32" localSheetId="7">'07030210027000611'!#REF!</definedName>
    <definedName name="sub_32" localSheetId="8">'07030210028000611'!#REF!</definedName>
    <definedName name="sub_32" localSheetId="0">'Прил 1 раздел 1'!#REF!</definedName>
    <definedName name="sub_32" localSheetId="2">'таблица 2'!#REF!</definedName>
    <definedName name="sub_32" localSheetId="3">'таблица 2.1'!#REF!</definedName>
    <definedName name="sub_321" localSheetId="6">'07030210002540611'!#REF!</definedName>
    <definedName name="sub_321" localSheetId="9">'07030210002540612'!#REF!</definedName>
    <definedName name="sub_321" localSheetId="10">'07030210021740612'!#REF!</definedName>
    <definedName name="sub_321" localSheetId="7">'07030210027000611'!#REF!</definedName>
    <definedName name="sub_321" localSheetId="8">'07030210028000611'!#REF!</definedName>
    <definedName name="sub_321" localSheetId="0">'Прил 1 раздел 1'!#REF!</definedName>
    <definedName name="sub_321" localSheetId="2">'таблица 2'!#REF!</definedName>
    <definedName name="sub_321" localSheetId="3">'таблица 2.1'!#REF!</definedName>
    <definedName name="sub_3210" localSheetId="6">'07030210002540611'!#REF!</definedName>
    <definedName name="sub_3210" localSheetId="9">'07030210002540612'!#REF!</definedName>
    <definedName name="sub_3210" localSheetId="10">'07030210021740612'!#REF!</definedName>
    <definedName name="sub_3210" localSheetId="7">'07030210027000611'!#REF!</definedName>
    <definedName name="sub_3210" localSheetId="8">'07030210028000611'!#REF!</definedName>
    <definedName name="sub_3210" localSheetId="0">'Прил 1 раздел 1'!#REF!</definedName>
    <definedName name="sub_3210" localSheetId="2">'таблица 2'!#REF!</definedName>
    <definedName name="sub_3210" localSheetId="3">'таблица 2.1'!#REF!</definedName>
    <definedName name="sub_3211" localSheetId="6">'07030210002540611'!#REF!</definedName>
    <definedName name="sub_3211" localSheetId="9">'07030210002540612'!#REF!</definedName>
    <definedName name="sub_3211" localSheetId="10">'07030210021740612'!#REF!</definedName>
    <definedName name="sub_3211" localSheetId="7">'07030210027000611'!#REF!</definedName>
    <definedName name="sub_3211" localSheetId="8">'07030210028000611'!#REF!</definedName>
    <definedName name="sub_3211" localSheetId="0">'Прил 1 раздел 1'!#REF!</definedName>
    <definedName name="sub_3211" localSheetId="2">'таблица 2'!#REF!</definedName>
    <definedName name="sub_3211" localSheetId="3">'таблица 2.1'!#REF!</definedName>
    <definedName name="sub_3212" localSheetId="6">'07030210002540611'!#REF!</definedName>
    <definedName name="sub_3212" localSheetId="9">'07030210002540612'!#REF!</definedName>
    <definedName name="sub_3212" localSheetId="10">'07030210021740612'!#REF!</definedName>
    <definedName name="sub_3212" localSheetId="7">'07030210027000611'!#REF!</definedName>
    <definedName name="sub_3212" localSheetId="8">'07030210028000611'!#REF!</definedName>
    <definedName name="sub_3212" localSheetId="0">'Прил 1 раздел 1'!#REF!</definedName>
    <definedName name="sub_3212" localSheetId="2">'таблица 2'!#REF!</definedName>
    <definedName name="sub_3212" localSheetId="3">'таблица 2.1'!#REF!</definedName>
    <definedName name="sub_3213" localSheetId="6">'07030210002540611'!#REF!</definedName>
    <definedName name="sub_3213" localSheetId="9">'07030210002540612'!#REF!</definedName>
    <definedName name="sub_3213" localSheetId="10">'07030210021740612'!#REF!</definedName>
    <definedName name="sub_3213" localSheetId="7">'07030210027000611'!#REF!</definedName>
    <definedName name="sub_3213" localSheetId="8">'07030210028000611'!#REF!</definedName>
    <definedName name="sub_3213" localSheetId="0">'Прил 1 раздел 1'!#REF!</definedName>
    <definedName name="sub_3213" localSheetId="2">'таблица 2'!#REF!</definedName>
    <definedName name="sub_3213" localSheetId="3">'таблица 2.1'!#REF!</definedName>
    <definedName name="sub_322" localSheetId="6">'07030210002540611'!#REF!</definedName>
    <definedName name="sub_322" localSheetId="9">'07030210002540612'!#REF!</definedName>
    <definedName name="sub_322" localSheetId="10">'07030210021740612'!#REF!</definedName>
    <definedName name="sub_322" localSheetId="7">'07030210027000611'!#REF!</definedName>
    <definedName name="sub_322" localSheetId="8">'07030210028000611'!#REF!</definedName>
    <definedName name="sub_322" localSheetId="0">'Прил 1 раздел 1'!#REF!</definedName>
    <definedName name="sub_322" localSheetId="2">'таблица 2'!#REF!</definedName>
    <definedName name="sub_322" localSheetId="3">'таблица 2.1'!#REF!</definedName>
    <definedName name="sub_323" localSheetId="6">'07030210002540611'!#REF!</definedName>
    <definedName name="sub_323" localSheetId="9">'07030210002540612'!#REF!</definedName>
    <definedName name="sub_323" localSheetId="10">'07030210021740612'!#REF!</definedName>
    <definedName name="sub_323" localSheetId="7">'07030210027000611'!#REF!</definedName>
    <definedName name="sub_323" localSheetId="8">'07030210028000611'!#REF!</definedName>
    <definedName name="sub_323" localSheetId="0">'Прил 1 раздел 1'!#REF!</definedName>
    <definedName name="sub_323" localSheetId="2">'таблица 2'!#REF!</definedName>
    <definedName name="sub_323" localSheetId="3">'таблица 2.1'!#REF!</definedName>
    <definedName name="sub_324" localSheetId="6">'07030210002540611'!#REF!</definedName>
    <definedName name="sub_324" localSheetId="9">'07030210002540612'!#REF!</definedName>
    <definedName name="sub_324" localSheetId="10">'07030210021740612'!#REF!</definedName>
    <definedName name="sub_324" localSheetId="7">'07030210027000611'!#REF!</definedName>
    <definedName name="sub_324" localSheetId="8">'07030210028000611'!#REF!</definedName>
    <definedName name="sub_324" localSheetId="0">'Прил 1 раздел 1'!#REF!</definedName>
    <definedName name="sub_324" localSheetId="2">'таблица 2'!#REF!</definedName>
    <definedName name="sub_324" localSheetId="3">'таблица 2.1'!#REF!</definedName>
    <definedName name="sub_325" localSheetId="6">'07030210002540611'!#REF!</definedName>
    <definedName name="sub_325" localSheetId="9">'07030210002540612'!#REF!</definedName>
    <definedName name="sub_325" localSheetId="10">'07030210021740612'!#REF!</definedName>
    <definedName name="sub_325" localSheetId="7">'07030210027000611'!#REF!</definedName>
    <definedName name="sub_325" localSheetId="8">'07030210028000611'!#REF!</definedName>
    <definedName name="sub_325" localSheetId="0">'Прил 1 раздел 1'!#REF!</definedName>
    <definedName name="sub_325" localSheetId="2">'таблица 2'!#REF!</definedName>
    <definedName name="sub_325" localSheetId="3">'таблица 2.1'!#REF!</definedName>
    <definedName name="sub_326" localSheetId="6">'07030210002540611'!#REF!</definedName>
    <definedName name="sub_326" localSheetId="9">'07030210002540612'!#REF!</definedName>
    <definedName name="sub_326" localSheetId="10">'07030210021740612'!#REF!</definedName>
    <definedName name="sub_326" localSheetId="7">'07030210027000611'!#REF!</definedName>
    <definedName name="sub_326" localSheetId="8">'07030210028000611'!#REF!</definedName>
    <definedName name="sub_326" localSheetId="0">'Прил 1 раздел 1'!#REF!</definedName>
    <definedName name="sub_326" localSheetId="2">'таблица 2'!#REF!</definedName>
    <definedName name="sub_326" localSheetId="3">'таблица 2.1'!#REF!</definedName>
    <definedName name="sub_327" localSheetId="6">'07030210002540611'!#REF!</definedName>
    <definedName name="sub_327" localSheetId="9">'07030210002540612'!#REF!</definedName>
    <definedName name="sub_327" localSheetId="10">'07030210021740612'!#REF!</definedName>
    <definedName name="sub_327" localSheetId="7">'07030210027000611'!#REF!</definedName>
    <definedName name="sub_327" localSheetId="8">'07030210028000611'!#REF!</definedName>
    <definedName name="sub_327" localSheetId="0">'Прил 1 раздел 1'!#REF!</definedName>
    <definedName name="sub_327" localSheetId="2">'таблица 2'!#REF!</definedName>
    <definedName name="sub_327" localSheetId="3">'таблица 2.1'!#REF!</definedName>
    <definedName name="sub_328" localSheetId="6">'07030210002540611'!#REF!</definedName>
    <definedName name="sub_328" localSheetId="9">'07030210002540612'!#REF!</definedName>
    <definedName name="sub_328" localSheetId="10">'07030210021740612'!#REF!</definedName>
    <definedName name="sub_328" localSheetId="7">'07030210027000611'!#REF!</definedName>
    <definedName name="sub_328" localSheetId="8">'07030210028000611'!#REF!</definedName>
    <definedName name="sub_328" localSheetId="0">'Прил 1 раздел 1'!#REF!</definedName>
    <definedName name="sub_328" localSheetId="2">'таблица 2'!#REF!</definedName>
    <definedName name="sub_328" localSheetId="3">'таблица 2.1'!#REF!</definedName>
    <definedName name="sub_329" localSheetId="6">'07030210002540611'!#REF!</definedName>
    <definedName name="sub_329" localSheetId="9">'07030210002540612'!#REF!</definedName>
    <definedName name="sub_329" localSheetId="10">'07030210021740612'!#REF!</definedName>
    <definedName name="sub_329" localSheetId="7">'07030210027000611'!#REF!</definedName>
    <definedName name="sub_329" localSheetId="8">'07030210028000611'!#REF!</definedName>
    <definedName name="sub_329" localSheetId="0">'Прил 1 раздел 1'!#REF!</definedName>
    <definedName name="sub_329" localSheetId="2">'таблица 2'!#REF!</definedName>
    <definedName name="sub_329" localSheetId="3">'таблица 2.1'!#REF!</definedName>
    <definedName name="sub_33" localSheetId="6">'07030210002540611'!#REF!</definedName>
    <definedName name="sub_33" localSheetId="9">'07030210002540612'!#REF!</definedName>
    <definedName name="sub_33" localSheetId="10">'07030210021740612'!#REF!</definedName>
    <definedName name="sub_33" localSheetId="7">'07030210027000611'!#REF!</definedName>
    <definedName name="sub_33" localSheetId="8">'07030210028000611'!#REF!</definedName>
    <definedName name="sub_33" localSheetId="0">'Прил 1 раздел 1'!#REF!</definedName>
    <definedName name="sub_33" localSheetId="2">'таблица 2'!#REF!</definedName>
    <definedName name="sub_33" localSheetId="3">'таблица 2.1'!#REF!</definedName>
    <definedName name="sub_331" localSheetId="6">'07030210002540611'!#REF!</definedName>
    <definedName name="sub_331" localSheetId="9">'07030210002540612'!#REF!</definedName>
    <definedName name="sub_331" localSheetId="10">'07030210021740612'!#REF!</definedName>
    <definedName name="sub_331" localSheetId="7">'07030210027000611'!#REF!</definedName>
    <definedName name="sub_331" localSheetId="8">'07030210028000611'!#REF!</definedName>
    <definedName name="sub_331" localSheetId="0">'Прил 1 раздел 1'!#REF!</definedName>
    <definedName name="sub_331" localSheetId="2">'таблица 2'!#REF!</definedName>
    <definedName name="sub_331" localSheetId="3">'таблица 2.1'!#REF!</definedName>
    <definedName name="sub_3310" localSheetId="6">'07030210002540611'!#REF!</definedName>
    <definedName name="sub_3310" localSheetId="9">'07030210002540612'!#REF!</definedName>
    <definedName name="sub_3310" localSheetId="10">'07030210021740612'!#REF!</definedName>
    <definedName name="sub_3310" localSheetId="7">'07030210027000611'!#REF!</definedName>
    <definedName name="sub_3310" localSheetId="8">'07030210028000611'!#REF!</definedName>
    <definedName name="sub_3310" localSheetId="0">'Прил 1 раздел 1'!#REF!</definedName>
    <definedName name="sub_3310" localSheetId="2">'таблица 2'!#REF!</definedName>
    <definedName name="sub_3310" localSheetId="3">'таблица 2.1'!#REF!</definedName>
    <definedName name="sub_3311" localSheetId="6">'07030210002540611'!#REF!</definedName>
    <definedName name="sub_3311" localSheetId="9">'07030210002540612'!#REF!</definedName>
    <definedName name="sub_3311" localSheetId="10">'07030210021740612'!#REF!</definedName>
    <definedName name="sub_3311" localSheetId="7">'07030210027000611'!#REF!</definedName>
    <definedName name="sub_3311" localSheetId="8">'07030210028000611'!#REF!</definedName>
    <definedName name="sub_3311" localSheetId="0">'Прил 1 раздел 1'!#REF!</definedName>
    <definedName name="sub_3311" localSheetId="2">'таблица 2'!#REF!</definedName>
    <definedName name="sub_3311" localSheetId="3">'таблица 2.1'!#REF!</definedName>
    <definedName name="sub_3312" localSheetId="6">'07030210002540611'!#REF!</definedName>
    <definedName name="sub_3312" localSheetId="9">'07030210002540612'!#REF!</definedName>
    <definedName name="sub_3312" localSheetId="10">'07030210021740612'!#REF!</definedName>
    <definedName name="sub_3312" localSheetId="7">'07030210027000611'!#REF!</definedName>
    <definedName name="sub_3312" localSheetId="8">'07030210028000611'!#REF!</definedName>
    <definedName name="sub_3312" localSheetId="0">'Прил 1 раздел 1'!#REF!</definedName>
    <definedName name="sub_3312" localSheetId="2">'таблица 2'!#REF!</definedName>
    <definedName name="sub_3312" localSheetId="3">'таблица 2.1'!#REF!</definedName>
    <definedName name="sub_3313" localSheetId="6">'07030210002540611'!#REF!</definedName>
    <definedName name="sub_3313" localSheetId="9">'07030210002540612'!#REF!</definedName>
    <definedName name="sub_3313" localSheetId="10">'07030210021740612'!#REF!</definedName>
    <definedName name="sub_3313" localSheetId="7">'07030210027000611'!#REF!</definedName>
    <definedName name="sub_3313" localSheetId="8">'07030210028000611'!#REF!</definedName>
    <definedName name="sub_3313" localSheetId="0">'Прил 1 раздел 1'!#REF!</definedName>
    <definedName name="sub_3313" localSheetId="2">'таблица 2'!#REF!</definedName>
    <definedName name="sub_3313" localSheetId="3">'таблица 2.1'!#REF!</definedName>
    <definedName name="sub_332" localSheetId="6">'07030210002540611'!#REF!</definedName>
    <definedName name="sub_332" localSheetId="9">'07030210002540612'!#REF!</definedName>
    <definedName name="sub_332" localSheetId="10">'07030210021740612'!#REF!</definedName>
    <definedName name="sub_332" localSheetId="7">'07030210027000611'!#REF!</definedName>
    <definedName name="sub_332" localSheetId="8">'07030210028000611'!#REF!</definedName>
    <definedName name="sub_332" localSheetId="0">'Прил 1 раздел 1'!#REF!</definedName>
    <definedName name="sub_332" localSheetId="2">'таблица 2'!#REF!</definedName>
    <definedName name="sub_332" localSheetId="3">'таблица 2.1'!#REF!</definedName>
    <definedName name="sub_333" localSheetId="6">'07030210002540611'!#REF!</definedName>
    <definedName name="sub_333" localSheetId="9">'07030210002540612'!#REF!</definedName>
    <definedName name="sub_333" localSheetId="10">'07030210021740612'!#REF!</definedName>
    <definedName name="sub_333" localSheetId="7">'07030210027000611'!#REF!</definedName>
    <definedName name="sub_333" localSheetId="8">'07030210028000611'!#REF!</definedName>
    <definedName name="sub_333" localSheetId="0">'Прил 1 раздел 1'!#REF!</definedName>
    <definedName name="sub_333" localSheetId="2">'таблица 2'!#REF!</definedName>
    <definedName name="sub_333" localSheetId="3">'таблица 2.1'!#REF!</definedName>
    <definedName name="sub_334" localSheetId="6">'07030210002540611'!#REF!</definedName>
    <definedName name="sub_334" localSheetId="9">'07030210002540612'!#REF!</definedName>
    <definedName name="sub_334" localSheetId="10">'07030210021740612'!#REF!</definedName>
    <definedName name="sub_334" localSheetId="7">'07030210027000611'!#REF!</definedName>
    <definedName name="sub_334" localSheetId="8">'07030210028000611'!#REF!</definedName>
    <definedName name="sub_334" localSheetId="0">'Прил 1 раздел 1'!#REF!</definedName>
    <definedName name="sub_334" localSheetId="2">'таблица 2'!#REF!</definedName>
    <definedName name="sub_334" localSheetId="3">'таблица 2.1'!#REF!</definedName>
    <definedName name="sub_335" localSheetId="6">'07030210002540611'!#REF!</definedName>
    <definedName name="sub_335" localSheetId="9">'07030210002540612'!#REF!</definedName>
    <definedName name="sub_335" localSheetId="10">'07030210021740612'!#REF!</definedName>
    <definedName name="sub_335" localSheetId="7">'07030210027000611'!#REF!</definedName>
    <definedName name="sub_335" localSheetId="8">'07030210028000611'!#REF!</definedName>
    <definedName name="sub_335" localSheetId="0">'Прил 1 раздел 1'!#REF!</definedName>
    <definedName name="sub_335" localSheetId="2">'таблица 2'!#REF!</definedName>
    <definedName name="sub_335" localSheetId="3">'таблица 2.1'!#REF!</definedName>
    <definedName name="sub_336" localSheetId="6">'07030210002540611'!#REF!</definedName>
    <definedName name="sub_336" localSheetId="9">'07030210002540612'!#REF!</definedName>
    <definedName name="sub_336" localSheetId="10">'07030210021740612'!#REF!</definedName>
    <definedName name="sub_336" localSheetId="7">'07030210027000611'!#REF!</definedName>
    <definedName name="sub_336" localSheetId="8">'07030210028000611'!#REF!</definedName>
    <definedName name="sub_336" localSheetId="0">'Прил 1 раздел 1'!#REF!</definedName>
    <definedName name="sub_336" localSheetId="2">'таблица 2'!#REF!</definedName>
    <definedName name="sub_336" localSheetId="3">'таблица 2.1'!#REF!</definedName>
    <definedName name="sub_337" localSheetId="6">'07030210002540611'!#REF!</definedName>
    <definedName name="sub_337" localSheetId="9">'07030210002540612'!#REF!</definedName>
    <definedName name="sub_337" localSheetId="10">'07030210021740612'!#REF!</definedName>
    <definedName name="sub_337" localSheetId="7">'07030210027000611'!#REF!</definedName>
    <definedName name="sub_337" localSheetId="8">'07030210028000611'!#REF!</definedName>
    <definedName name="sub_337" localSheetId="0">'Прил 1 раздел 1'!#REF!</definedName>
    <definedName name="sub_337" localSheetId="2">'таблица 2'!#REF!</definedName>
    <definedName name="sub_337" localSheetId="3">'таблица 2.1'!#REF!</definedName>
    <definedName name="sub_338" localSheetId="6">'07030210002540611'!#REF!</definedName>
    <definedName name="sub_338" localSheetId="9">'07030210002540612'!#REF!</definedName>
    <definedName name="sub_338" localSheetId="10">'07030210021740612'!#REF!</definedName>
    <definedName name="sub_338" localSheetId="7">'07030210027000611'!#REF!</definedName>
    <definedName name="sub_338" localSheetId="8">'07030210028000611'!#REF!</definedName>
    <definedName name="sub_338" localSheetId="0">'Прил 1 раздел 1'!#REF!</definedName>
    <definedName name="sub_338" localSheetId="2">'таблица 2'!#REF!</definedName>
    <definedName name="sub_338" localSheetId="3">'таблица 2.1'!#REF!</definedName>
    <definedName name="sub_339" localSheetId="6">'07030210002540611'!#REF!</definedName>
    <definedName name="sub_339" localSheetId="9">'07030210002540612'!#REF!</definedName>
    <definedName name="sub_339" localSheetId="10">'07030210021740612'!#REF!</definedName>
    <definedName name="sub_339" localSheetId="7">'07030210027000611'!#REF!</definedName>
    <definedName name="sub_339" localSheetId="8">'07030210028000611'!#REF!</definedName>
    <definedName name="sub_339" localSheetId="0">'Прил 1 раздел 1'!#REF!</definedName>
    <definedName name="sub_339" localSheetId="2">'таблица 2'!#REF!</definedName>
    <definedName name="sub_339" localSheetId="3">'таблица 2.1'!#REF!</definedName>
    <definedName name="_xlnm.Print_Titles" localSheetId="2">'таблица 2'!$5:$8</definedName>
    <definedName name="_xlnm.Print_Area" localSheetId="6">'07030210002540611'!$A$1:$AH$132</definedName>
    <definedName name="_xlnm.Print_Area" localSheetId="9">'07030210002540612'!$A$1:$AH$131</definedName>
    <definedName name="_xlnm.Print_Area" localSheetId="10">'07030210021740612'!$A$1:$AH$131</definedName>
    <definedName name="_xlnm.Print_Area" localSheetId="7">'07030210027000611'!$A$1:$AH$130</definedName>
    <definedName name="_xlnm.Print_Area" localSheetId="8">'07030210028000611'!$B$1:$AH$131</definedName>
    <definedName name="_xlnm.Print_Area" localSheetId="2">'таблица 2'!$A$1:$AH$112</definedName>
  </definedNames>
  <calcPr calcId="152511"/>
</workbook>
</file>

<file path=xl/calcChain.xml><?xml version="1.0" encoding="utf-8"?>
<calcChain xmlns="http://schemas.openxmlformats.org/spreadsheetml/2006/main">
  <c r="J14" i="7" l="1"/>
  <c r="I14" i="7"/>
  <c r="H14" i="7"/>
  <c r="AD10" i="6" l="1"/>
  <c r="AD18" i="6"/>
  <c r="AD28" i="6"/>
  <c r="AD29" i="6"/>
  <c r="AD30" i="6"/>
  <c r="AD31" i="6"/>
  <c r="AD32" i="6"/>
  <c r="AD33" i="6"/>
  <c r="AD34" i="6"/>
  <c r="AD35" i="6"/>
  <c r="AD36" i="6"/>
  <c r="AD37" i="6"/>
  <c r="AD38" i="6"/>
  <c r="AD39" i="6"/>
  <c r="AD40" i="6"/>
  <c r="AD41" i="6"/>
  <c r="AD42" i="6"/>
  <c r="AD43" i="6"/>
  <c r="AD44" i="6"/>
  <c r="AD45" i="6"/>
  <c r="AD46" i="6"/>
  <c r="AD47" i="6"/>
  <c r="AD48" i="6"/>
  <c r="AD49" i="6"/>
  <c r="AD50" i="6"/>
  <c r="AD51" i="6"/>
  <c r="AD52" i="6"/>
  <c r="AD53" i="6"/>
  <c r="AD54" i="6"/>
  <c r="AD55" i="6"/>
  <c r="AD56" i="6"/>
  <c r="AD57" i="6"/>
  <c r="AD58" i="6"/>
  <c r="AD59" i="6"/>
  <c r="AD60" i="6"/>
  <c r="AD61" i="6"/>
  <c r="AD62" i="6"/>
  <c r="AD63" i="6"/>
  <c r="AD64" i="6"/>
  <c r="AD65" i="6"/>
  <c r="AD66" i="6"/>
  <c r="AD67" i="6"/>
  <c r="AD68" i="6"/>
  <c r="AD69" i="6"/>
  <c r="AD70" i="6"/>
  <c r="AD71" i="6"/>
  <c r="AD72" i="6"/>
  <c r="AD73" i="6"/>
  <c r="AD74" i="6"/>
  <c r="AD75" i="6"/>
  <c r="AD76" i="6"/>
  <c r="AD77" i="6"/>
  <c r="AD78" i="6"/>
  <c r="AD79" i="6"/>
  <c r="AD80" i="6"/>
  <c r="AD81" i="6"/>
  <c r="AD82" i="6"/>
  <c r="AD83" i="6"/>
  <c r="AD84" i="6"/>
  <c r="AD85" i="6"/>
  <c r="AD86" i="6"/>
  <c r="AD87" i="6"/>
  <c r="AD88" i="6"/>
  <c r="AD89" i="6"/>
  <c r="AD90" i="6"/>
  <c r="AD91" i="6"/>
  <c r="AD92" i="6"/>
  <c r="AD93" i="6"/>
  <c r="AD94" i="6"/>
  <c r="AD95" i="6"/>
  <c r="AD96" i="6"/>
  <c r="AD97" i="6"/>
  <c r="AD98" i="6"/>
  <c r="AD99" i="6"/>
  <c r="AD100" i="6"/>
  <c r="AD101" i="6"/>
  <c r="AD102" i="6"/>
  <c r="AD103" i="6"/>
  <c r="AD104" i="6"/>
  <c r="AD105" i="6"/>
  <c r="AD106" i="6"/>
  <c r="AD107" i="6"/>
  <c r="AD108" i="6"/>
  <c r="AD109" i="6"/>
  <c r="AD110" i="6"/>
  <c r="AD111" i="6"/>
  <c r="AD112" i="6"/>
  <c r="AD27" i="6"/>
  <c r="V18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28" i="6"/>
  <c r="V29" i="6"/>
  <c r="V30" i="6"/>
  <c r="V27" i="6"/>
  <c r="AD12" i="19"/>
  <c r="AB12" i="19"/>
  <c r="AA12" i="19"/>
  <c r="AD20" i="19"/>
  <c r="AB20" i="19"/>
  <c r="AA20" i="19"/>
  <c r="K78" i="19"/>
  <c r="K65" i="19"/>
  <c r="S58" i="19" l="1"/>
  <c r="AA58" i="19"/>
  <c r="AA56" i="19"/>
  <c r="AA30" i="19"/>
  <c r="AA29" i="19"/>
  <c r="S30" i="19"/>
  <c r="S29" i="19"/>
  <c r="AA30" i="18"/>
  <c r="AA29" i="18"/>
  <c r="S30" i="18"/>
  <c r="S29" i="18"/>
  <c r="S85" i="10"/>
  <c r="AA85" i="10"/>
  <c r="AA39" i="10"/>
  <c r="S39" i="10"/>
  <c r="S7" i="19"/>
  <c r="AA7" i="19"/>
  <c r="S7" i="12"/>
  <c r="AA7" i="12"/>
  <c r="S7" i="18"/>
  <c r="AA7" i="18"/>
  <c r="S7" i="17"/>
  <c r="AA7" i="17"/>
  <c r="S7" i="10"/>
  <c r="AA7" i="10"/>
  <c r="S56" i="19" l="1"/>
  <c r="L83" i="10" l="1"/>
  <c r="K91" i="10" l="1"/>
  <c r="K69" i="19" l="1"/>
  <c r="K7" i="19" l="1"/>
  <c r="K7" i="12"/>
  <c r="K7" i="18"/>
  <c r="K7" i="17"/>
  <c r="K7" i="10"/>
  <c r="K39" i="10"/>
  <c r="T83" i="6"/>
  <c r="N83" i="6"/>
  <c r="L83" i="6"/>
  <c r="K85" i="10"/>
  <c r="S83" i="6" l="1"/>
  <c r="K83" i="6"/>
  <c r="K44" i="19"/>
  <c r="N54" i="6"/>
  <c r="N82" i="6"/>
  <c r="N28" i="6"/>
  <c r="N30" i="6"/>
  <c r="N31" i="6"/>
  <c r="N32" i="6"/>
  <c r="N33" i="6"/>
  <c r="N35" i="6"/>
  <c r="N36" i="6"/>
  <c r="N37" i="6"/>
  <c r="N38" i="6"/>
  <c r="N39" i="6"/>
  <c r="N41" i="6"/>
  <c r="N42" i="6"/>
  <c r="N43" i="6"/>
  <c r="N44" i="6"/>
  <c r="N45" i="6"/>
  <c r="N46" i="6"/>
  <c r="N47" i="6"/>
  <c r="N48" i="6"/>
  <c r="N49" i="6"/>
  <c r="N51" i="6"/>
  <c r="N52" i="6"/>
  <c r="N55" i="6"/>
  <c r="N56" i="6"/>
  <c r="N57" i="6"/>
  <c r="N58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6" i="6"/>
  <c r="N77" i="6"/>
  <c r="N78" i="6"/>
  <c r="N79" i="6"/>
  <c r="N80" i="6"/>
  <c r="N81" i="6"/>
  <c r="N84" i="6"/>
  <c r="N85" i="6"/>
  <c r="N86" i="6"/>
  <c r="N89" i="6"/>
  <c r="N91" i="6"/>
  <c r="N92" i="6"/>
  <c r="N93" i="6"/>
  <c r="N94" i="6"/>
  <c r="N95" i="6"/>
  <c r="N96" i="6"/>
  <c r="N97" i="6"/>
  <c r="N98" i="6"/>
  <c r="N100" i="6"/>
  <c r="N101" i="6"/>
  <c r="N102" i="6"/>
  <c r="N103" i="6"/>
  <c r="N104" i="6"/>
  <c r="N105" i="6"/>
  <c r="N106" i="6"/>
  <c r="N107" i="6"/>
  <c r="N109" i="6"/>
  <c r="N110" i="6"/>
  <c r="N111" i="6"/>
  <c r="N112" i="6"/>
  <c r="N27" i="6"/>
  <c r="K58" i="19"/>
  <c r="K30" i="19"/>
  <c r="K29" i="19"/>
  <c r="K84" i="19"/>
  <c r="K77" i="19" s="1"/>
  <c r="K71" i="19"/>
  <c r="K61" i="19" s="1"/>
  <c r="AH110" i="19"/>
  <c r="AG110" i="19"/>
  <c r="AF110" i="19"/>
  <c r="AE110" i="19"/>
  <c r="AD110" i="19"/>
  <c r="AB110" i="19"/>
  <c r="AA110" i="19"/>
  <c r="Z110" i="19"/>
  <c r="Y110" i="19"/>
  <c r="X110" i="19"/>
  <c r="W110" i="19"/>
  <c r="V110" i="19"/>
  <c r="T110" i="19"/>
  <c r="S110" i="19"/>
  <c r="R110" i="19"/>
  <c r="Q110" i="19"/>
  <c r="P110" i="19"/>
  <c r="O110" i="19"/>
  <c r="N110" i="19"/>
  <c r="L110" i="19"/>
  <c r="K110" i="19"/>
  <c r="AH101" i="19"/>
  <c r="AG101" i="19"/>
  <c r="AF101" i="19"/>
  <c r="AE101" i="19"/>
  <c r="AD101" i="19"/>
  <c r="AC101" i="19"/>
  <c r="AB101" i="19"/>
  <c r="AA101" i="19"/>
  <c r="Z101" i="19"/>
  <c r="Y101" i="19"/>
  <c r="X101" i="19"/>
  <c r="W101" i="19"/>
  <c r="V101" i="19"/>
  <c r="U101" i="19"/>
  <c r="T101" i="19"/>
  <c r="S101" i="19"/>
  <c r="R101" i="19"/>
  <c r="Q101" i="19"/>
  <c r="P101" i="19"/>
  <c r="O101" i="19"/>
  <c r="N101" i="19"/>
  <c r="M101" i="19"/>
  <c r="L101" i="19"/>
  <c r="K101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AH77" i="19"/>
  <c r="AG77" i="19"/>
  <c r="AF77" i="19"/>
  <c r="AE77" i="19"/>
  <c r="AD77" i="19"/>
  <c r="AC77" i="19"/>
  <c r="AB77" i="19"/>
  <c r="AA77" i="19"/>
  <c r="Z77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AH61" i="19"/>
  <c r="AG61" i="19"/>
  <c r="AG52" i="19" s="1"/>
  <c r="AG24" i="19" s="1"/>
  <c r="AF61" i="19"/>
  <c r="AE61" i="19"/>
  <c r="AE52" i="19" s="1"/>
  <c r="AE24" i="19" s="1"/>
  <c r="AD61" i="19"/>
  <c r="AC61" i="19"/>
  <c r="AC52" i="19" s="1"/>
  <c r="AB61" i="19"/>
  <c r="AA61" i="19"/>
  <c r="Z61" i="19"/>
  <c r="Y61" i="19"/>
  <c r="Y52" i="19" s="1"/>
  <c r="Y24" i="19" s="1"/>
  <c r="X61" i="19"/>
  <c r="W61" i="19"/>
  <c r="W52" i="19" s="1"/>
  <c r="W24" i="19" s="1"/>
  <c r="V61" i="19"/>
  <c r="U61" i="19"/>
  <c r="U52" i="19" s="1"/>
  <c r="T61" i="19"/>
  <c r="S61" i="19"/>
  <c r="R61" i="19"/>
  <c r="Q61" i="19"/>
  <c r="Q52" i="19" s="1"/>
  <c r="Q24" i="19" s="1"/>
  <c r="P61" i="19"/>
  <c r="O61" i="19"/>
  <c r="O52" i="19" s="1"/>
  <c r="O24" i="19" s="1"/>
  <c r="N61" i="19"/>
  <c r="M61" i="19"/>
  <c r="L61" i="19"/>
  <c r="AH55" i="19"/>
  <c r="AG55" i="19"/>
  <c r="AF55" i="19"/>
  <c r="AE55" i="19"/>
  <c r="AD55" i="19"/>
  <c r="AC55" i="19"/>
  <c r="AB55" i="19"/>
  <c r="AA55" i="19"/>
  <c r="Z55" i="19"/>
  <c r="Y55" i="19"/>
  <c r="X55" i="19"/>
  <c r="W55" i="19"/>
  <c r="V55" i="19"/>
  <c r="U55" i="19"/>
  <c r="T55" i="19"/>
  <c r="S55" i="19"/>
  <c r="R55" i="19"/>
  <c r="Q55" i="19"/>
  <c r="P55" i="19"/>
  <c r="O55" i="19"/>
  <c r="M55" i="19"/>
  <c r="L55" i="19"/>
  <c r="AH52" i="19"/>
  <c r="AH24" i="19" s="1"/>
  <c r="AF52" i="19"/>
  <c r="AF24" i="19" s="1"/>
  <c r="AD52" i="19"/>
  <c r="AB52" i="19"/>
  <c r="Z52" i="19"/>
  <c r="Z24" i="19" s="1"/>
  <c r="X52" i="19"/>
  <c r="X24" i="19" s="1"/>
  <c r="V52" i="19"/>
  <c r="T52" i="19"/>
  <c r="R52" i="19"/>
  <c r="R24" i="19" s="1"/>
  <c r="P52" i="19"/>
  <c r="P24" i="19" s="1"/>
  <c r="K46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AH31" i="19"/>
  <c r="AG31" i="19"/>
  <c r="AF31" i="19"/>
  <c r="AE31" i="19"/>
  <c r="AD31" i="19"/>
  <c r="AC31" i="19"/>
  <c r="AB31" i="19"/>
  <c r="AA31" i="19"/>
  <c r="Z31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AH26" i="19"/>
  <c r="AG26" i="19"/>
  <c r="AF26" i="19"/>
  <c r="AE26" i="19"/>
  <c r="AD26" i="19"/>
  <c r="AC26" i="19"/>
  <c r="AC24" i="19" s="1"/>
  <c r="AB26" i="19"/>
  <c r="AA26" i="19"/>
  <c r="Z26" i="19"/>
  <c r="Y26" i="19"/>
  <c r="X26" i="19"/>
  <c r="W26" i="19"/>
  <c r="V26" i="19"/>
  <c r="U26" i="19"/>
  <c r="T26" i="19"/>
  <c r="T24" i="19" s="1"/>
  <c r="T20" i="19" s="1"/>
  <c r="T12" i="19" s="1"/>
  <c r="S26" i="19"/>
  <c r="R26" i="19"/>
  <c r="Q26" i="19"/>
  <c r="P26" i="19"/>
  <c r="O26" i="19"/>
  <c r="N26" i="19"/>
  <c r="M26" i="19"/>
  <c r="L26" i="19"/>
  <c r="AA52" i="19" l="1"/>
  <c r="S52" i="19"/>
  <c r="S24" i="19" s="1"/>
  <c r="AB24" i="19"/>
  <c r="AD24" i="19"/>
  <c r="AA24" i="19"/>
  <c r="V24" i="19"/>
  <c r="U24" i="19"/>
  <c r="K28" i="19"/>
  <c r="K26" i="19" s="1"/>
  <c r="L52" i="19"/>
  <c r="L24" i="19" s="1"/>
  <c r="M52" i="19"/>
  <c r="M24" i="19" s="1"/>
  <c r="K56" i="19"/>
  <c r="K55" i="19" s="1"/>
  <c r="N55" i="19"/>
  <c r="K52" i="19"/>
  <c r="N52" i="19"/>
  <c r="AA84" i="10"/>
  <c r="S84" i="10"/>
  <c r="K84" i="10"/>
  <c r="AA83" i="10"/>
  <c r="S83" i="10"/>
  <c r="K83" i="10"/>
  <c r="S20" i="19" l="1"/>
  <c r="S12" i="19"/>
  <c r="V12" i="19"/>
  <c r="V20" i="19"/>
  <c r="K24" i="19"/>
  <c r="N24" i="19"/>
  <c r="N20" i="19" s="1"/>
  <c r="N12" i="19" s="1"/>
  <c r="L12" i="19"/>
  <c r="K20" i="19" l="1"/>
  <c r="K12" i="19" s="1"/>
  <c r="K86" i="10"/>
  <c r="D26" i="5" l="1"/>
  <c r="D29" i="5"/>
  <c r="D24" i="5" l="1"/>
  <c r="AA103" i="10" l="1"/>
  <c r="S98" i="10"/>
  <c r="S92" i="10" s="1"/>
  <c r="K103" i="10"/>
  <c r="S103" i="10"/>
  <c r="S101" i="10" s="1"/>
  <c r="AA98" i="10"/>
  <c r="AA86" i="10"/>
  <c r="AA82" i="10"/>
  <c r="AA80" i="10"/>
  <c r="AA74" i="10"/>
  <c r="AA71" i="10"/>
  <c r="AA70" i="10"/>
  <c r="AA59" i="10"/>
  <c r="AA58" i="10"/>
  <c r="AA56" i="10"/>
  <c r="AA53" i="10"/>
  <c r="AA46" i="10"/>
  <c r="AA30" i="10"/>
  <c r="AA29" i="10"/>
  <c r="K98" i="10"/>
  <c r="S86" i="10"/>
  <c r="S74" i="10"/>
  <c r="K74" i="10"/>
  <c r="K82" i="10"/>
  <c r="K80" i="10"/>
  <c r="S82" i="10"/>
  <c r="S80" i="10"/>
  <c r="S71" i="10"/>
  <c r="S70" i="10"/>
  <c r="K71" i="10"/>
  <c r="K70" i="10"/>
  <c r="S59" i="10"/>
  <c r="S58" i="10"/>
  <c r="S56" i="10"/>
  <c r="S53" i="10"/>
  <c r="K53" i="10"/>
  <c r="S46" i="10"/>
  <c r="S42" i="10" s="1"/>
  <c r="K46" i="10"/>
  <c r="S31" i="10"/>
  <c r="S36" i="10"/>
  <c r="S109" i="10"/>
  <c r="S30" i="10"/>
  <c r="S29" i="10"/>
  <c r="K30" i="10"/>
  <c r="K29" i="10"/>
  <c r="K29" i="17"/>
  <c r="K30" i="17"/>
  <c r="K30" i="18"/>
  <c r="K29" i="18"/>
  <c r="K46" i="12"/>
  <c r="S55" i="10" l="1"/>
  <c r="S61" i="10"/>
  <c r="K28" i="10"/>
  <c r="S77" i="10"/>
  <c r="S52" i="10" l="1"/>
  <c r="AA21" i="6"/>
  <c r="AA23" i="6"/>
  <c r="AA25" i="6"/>
  <c r="S11" i="6"/>
  <c r="S13" i="6"/>
  <c r="S15" i="6"/>
  <c r="S21" i="6"/>
  <c r="S23" i="6"/>
  <c r="S25" i="6"/>
  <c r="K11" i="6"/>
  <c r="K21" i="6"/>
  <c r="K23" i="6"/>
  <c r="K25" i="6"/>
  <c r="AB28" i="6" l="1"/>
  <c r="AA28" i="6" s="1"/>
  <c r="AB30" i="6"/>
  <c r="AB31" i="6"/>
  <c r="AB32" i="6"/>
  <c r="AB33" i="6"/>
  <c r="AB35" i="6"/>
  <c r="AB36" i="6"/>
  <c r="AB37" i="6"/>
  <c r="AB38" i="6"/>
  <c r="AB39" i="6"/>
  <c r="AB41" i="6"/>
  <c r="AB42" i="6"/>
  <c r="AB43" i="6"/>
  <c r="AB44" i="6"/>
  <c r="AA44" i="6" s="1"/>
  <c r="AB45" i="6"/>
  <c r="AB46" i="6"/>
  <c r="AB47" i="6"/>
  <c r="AB48" i="6"/>
  <c r="AB49" i="6"/>
  <c r="AB51" i="6"/>
  <c r="AB52" i="6"/>
  <c r="AB54" i="6"/>
  <c r="AB55" i="6"/>
  <c r="AB56" i="6"/>
  <c r="AB57" i="6"/>
  <c r="AB58" i="6"/>
  <c r="AB60" i="6"/>
  <c r="AA60" i="6" s="1"/>
  <c r="AB61" i="6"/>
  <c r="AB62" i="6"/>
  <c r="AB63" i="6"/>
  <c r="AB64" i="6"/>
  <c r="AB65" i="6"/>
  <c r="AB66" i="6"/>
  <c r="AB67" i="6"/>
  <c r="AB68" i="6"/>
  <c r="AB69" i="6"/>
  <c r="AB70" i="6"/>
  <c r="AB71" i="6"/>
  <c r="AB72" i="6"/>
  <c r="AB73" i="6"/>
  <c r="AB74" i="6"/>
  <c r="AB76" i="6"/>
  <c r="AB77" i="6"/>
  <c r="AB78" i="6"/>
  <c r="AB79" i="6"/>
  <c r="AB80" i="6"/>
  <c r="AB81" i="6"/>
  <c r="AA81" i="6" s="1"/>
  <c r="AB82" i="6"/>
  <c r="AB84" i="6"/>
  <c r="AB85" i="6"/>
  <c r="AB86" i="6"/>
  <c r="AB89" i="6"/>
  <c r="AB91" i="6"/>
  <c r="AB92" i="6"/>
  <c r="AB93" i="6"/>
  <c r="AB94" i="6"/>
  <c r="AB95" i="6"/>
  <c r="AA95" i="6" s="1"/>
  <c r="AB96" i="6"/>
  <c r="AA96" i="6" s="1"/>
  <c r="AB97" i="6"/>
  <c r="AB98" i="6"/>
  <c r="AB100" i="6"/>
  <c r="AB101" i="6"/>
  <c r="AB102" i="6"/>
  <c r="AB103" i="6"/>
  <c r="AB104" i="6"/>
  <c r="AB105" i="6"/>
  <c r="AB106" i="6"/>
  <c r="AB108" i="6"/>
  <c r="AB109" i="6"/>
  <c r="AB110" i="6"/>
  <c r="AB111" i="6"/>
  <c r="AB112" i="6"/>
  <c r="AB27" i="6"/>
  <c r="AA27" i="6" s="1"/>
  <c r="T28" i="6"/>
  <c r="S28" i="6" s="1"/>
  <c r="T30" i="6"/>
  <c r="T31" i="6"/>
  <c r="T32" i="6"/>
  <c r="T33" i="6"/>
  <c r="T35" i="6"/>
  <c r="T36" i="6"/>
  <c r="T37" i="6"/>
  <c r="T38" i="6"/>
  <c r="T39" i="6"/>
  <c r="T41" i="6"/>
  <c r="T42" i="6"/>
  <c r="T43" i="6"/>
  <c r="T44" i="6"/>
  <c r="S44" i="6" s="1"/>
  <c r="T45" i="6"/>
  <c r="T46" i="6"/>
  <c r="T47" i="6"/>
  <c r="T48" i="6"/>
  <c r="T49" i="6"/>
  <c r="T51" i="6"/>
  <c r="T52" i="6"/>
  <c r="T54" i="6"/>
  <c r="T55" i="6"/>
  <c r="T56" i="6"/>
  <c r="T57" i="6"/>
  <c r="T58" i="6"/>
  <c r="T60" i="6"/>
  <c r="S60" i="6" s="1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6" i="6"/>
  <c r="T77" i="6"/>
  <c r="T78" i="6"/>
  <c r="T79" i="6"/>
  <c r="T80" i="6"/>
  <c r="T81" i="6"/>
  <c r="S81" i="6" s="1"/>
  <c r="T82" i="6"/>
  <c r="T84" i="6"/>
  <c r="T85" i="6"/>
  <c r="T86" i="6"/>
  <c r="T89" i="6"/>
  <c r="T91" i="6"/>
  <c r="T92" i="6"/>
  <c r="T93" i="6"/>
  <c r="T94" i="6"/>
  <c r="T95" i="6"/>
  <c r="S95" i="6" s="1"/>
  <c r="T96" i="6"/>
  <c r="S96" i="6" s="1"/>
  <c r="T97" i="6"/>
  <c r="T98" i="6"/>
  <c r="T100" i="6"/>
  <c r="T101" i="6"/>
  <c r="T102" i="6"/>
  <c r="T103" i="6"/>
  <c r="T104" i="6"/>
  <c r="T105" i="6"/>
  <c r="T106" i="6"/>
  <c r="T108" i="6"/>
  <c r="T109" i="6"/>
  <c r="T110" i="6"/>
  <c r="T111" i="6"/>
  <c r="T112" i="6"/>
  <c r="T27" i="6"/>
  <c r="S27" i="6" s="1"/>
  <c r="L28" i="6"/>
  <c r="K28" i="6" s="1"/>
  <c r="L30" i="6"/>
  <c r="L31" i="6"/>
  <c r="L32" i="6"/>
  <c r="L33" i="6"/>
  <c r="L35" i="6"/>
  <c r="L36" i="6"/>
  <c r="L37" i="6"/>
  <c r="L38" i="6"/>
  <c r="L39" i="6"/>
  <c r="L41" i="6"/>
  <c r="L42" i="6"/>
  <c r="L43" i="6"/>
  <c r="L44" i="6"/>
  <c r="K44" i="6" s="1"/>
  <c r="L45" i="6"/>
  <c r="L46" i="6"/>
  <c r="L47" i="6"/>
  <c r="L48" i="6"/>
  <c r="L49" i="6"/>
  <c r="L51" i="6"/>
  <c r="L52" i="6"/>
  <c r="L54" i="6"/>
  <c r="L55" i="6"/>
  <c r="L56" i="6"/>
  <c r="L57" i="6"/>
  <c r="L58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6" i="6"/>
  <c r="L77" i="6"/>
  <c r="L78" i="6"/>
  <c r="K78" i="6" s="1"/>
  <c r="L79" i="6"/>
  <c r="K79" i="6" s="1"/>
  <c r="L80" i="6"/>
  <c r="L81" i="6"/>
  <c r="L82" i="6"/>
  <c r="L84" i="6"/>
  <c r="K84" i="6" s="1"/>
  <c r="L85" i="6"/>
  <c r="L86" i="6"/>
  <c r="L89" i="6"/>
  <c r="K89" i="6" s="1"/>
  <c r="L91" i="6"/>
  <c r="L92" i="6"/>
  <c r="L93" i="6"/>
  <c r="K93" i="6" s="1"/>
  <c r="L94" i="6"/>
  <c r="L95" i="6"/>
  <c r="L96" i="6"/>
  <c r="L97" i="6"/>
  <c r="L98" i="6"/>
  <c r="L100" i="6"/>
  <c r="L101" i="6"/>
  <c r="L102" i="6"/>
  <c r="L103" i="6"/>
  <c r="L104" i="6"/>
  <c r="L105" i="6"/>
  <c r="L106" i="6"/>
  <c r="L108" i="6"/>
  <c r="L109" i="6"/>
  <c r="L110" i="6"/>
  <c r="L111" i="6"/>
  <c r="L112" i="6"/>
  <c r="L27" i="6"/>
  <c r="K27" i="6" s="1"/>
  <c r="O75" i="6"/>
  <c r="P75" i="6"/>
  <c r="AH110" i="12"/>
  <c r="AG110" i="12"/>
  <c r="AF110" i="12"/>
  <c r="AE110" i="12"/>
  <c r="AD110" i="12"/>
  <c r="AB110" i="12"/>
  <c r="AA110" i="12"/>
  <c r="Z110" i="12"/>
  <c r="Y110" i="12"/>
  <c r="X110" i="12"/>
  <c r="W110" i="12"/>
  <c r="V110" i="12"/>
  <c r="T110" i="12"/>
  <c r="S110" i="12"/>
  <c r="R110" i="12"/>
  <c r="Q110" i="12"/>
  <c r="P110" i="12"/>
  <c r="O110" i="12"/>
  <c r="N110" i="12"/>
  <c r="N108" i="6" s="1"/>
  <c r="L110" i="12"/>
  <c r="K110" i="12"/>
  <c r="AH101" i="12"/>
  <c r="AG101" i="12"/>
  <c r="AF101" i="12"/>
  <c r="AE101" i="12"/>
  <c r="AD101" i="12"/>
  <c r="AC101" i="12"/>
  <c r="AB101" i="12"/>
  <c r="AA101" i="12"/>
  <c r="Z101" i="12"/>
  <c r="Y101" i="12"/>
  <c r="X101" i="12"/>
  <c r="W101" i="12"/>
  <c r="V101" i="12"/>
  <c r="U101" i="12"/>
  <c r="T101" i="12"/>
  <c r="S101" i="12"/>
  <c r="R101" i="12"/>
  <c r="Q101" i="12"/>
  <c r="P101" i="12"/>
  <c r="O101" i="12"/>
  <c r="N101" i="12"/>
  <c r="N99" i="6" s="1"/>
  <c r="M101" i="12"/>
  <c r="L101" i="12"/>
  <c r="K101" i="12"/>
  <c r="AH92" i="12"/>
  <c r="AG92" i="12"/>
  <c r="AF92" i="12"/>
  <c r="AE92" i="12"/>
  <c r="AD92" i="12"/>
  <c r="AC92" i="12"/>
  <c r="AB92" i="12"/>
  <c r="AA92" i="12"/>
  <c r="Z92" i="12"/>
  <c r="Y92" i="12"/>
  <c r="X92" i="12"/>
  <c r="W92" i="12"/>
  <c r="V92" i="12"/>
  <c r="U92" i="12"/>
  <c r="T92" i="12"/>
  <c r="S92" i="12"/>
  <c r="R92" i="12"/>
  <c r="Q92" i="12"/>
  <c r="P92" i="12"/>
  <c r="O92" i="12"/>
  <c r="N92" i="12"/>
  <c r="N90" i="6" s="1"/>
  <c r="M92" i="12"/>
  <c r="L92" i="12"/>
  <c r="K92" i="12"/>
  <c r="AH77" i="12"/>
  <c r="AG77" i="12"/>
  <c r="AF77" i="12"/>
  <c r="AE77" i="12"/>
  <c r="AD77" i="12"/>
  <c r="AC77" i="12"/>
  <c r="AB77" i="12"/>
  <c r="AA77" i="12"/>
  <c r="Z77" i="12"/>
  <c r="Y77" i="12"/>
  <c r="X77" i="12"/>
  <c r="W77" i="12"/>
  <c r="V77" i="12"/>
  <c r="U77" i="12"/>
  <c r="T77" i="12"/>
  <c r="S77" i="12"/>
  <c r="R77" i="12"/>
  <c r="Q77" i="12"/>
  <c r="P77" i="12"/>
  <c r="O77" i="12"/>
  <c r="N77" i="12"/>
  <c r="N75" i="6" s="1"/>
  <c r="M77" i="12"/>
  <c r="L77" i="12"/>
  <c r="K77" i="12"/>
  <c r="AH61" i="12"/>
  <c r="AG61" i="12"/>
  <c r="AF61" i="12"/>
  <c r="AE61" i="12"/>
  <c r="AD61" i="12"/>
  <c r="AC61" i="12"/>
  <c r="AB61" i="12"/>
  <c r="AA61" i="12"/>
  <c r="Z61" i="12"/>
  <c r="Y61" i="12"/>
  <c r="X61" i="12"/>
  <c r="W61" i="12"/>
  <c r="V61" i="12"/>
  <c r="U61" i="12"/>
  <c r="T61" i="12"/>
  <c r="S61" i="12"/>
  <c r="R61" i="12"/>
  <c r="Q61" i="12"/>
  <c r="P61" i="12"/>
  <c r="O61" i="12"/>
  <c r="N61" i="12"/>
  <c r="N59" i="6" s="1"/>
  <c r="M61" i="12"/>
  <c r="L61" i="12"/>
  <c r="K61" i="12"/>
  <c r="AH55" i="12"/>
  <c r="AG55" i="12"/>
  <c r="AF55" i="12"/>
  <c r="AE55" i="12"/>
  <c r="AD55" i="12"/>
  <c r="AC55" i="12"/>
  <c r="AB55" i="12"/>
  <c r="AA55" i="12"/>
  <c r="Z55" i="12"/>
  <c r="Y55" i="12"/>
  <c r="X55" i="12"/>
  <c r="W55" i="12"/>
  <c r="V55" i="12"/>
  <c r="U55" i="12"/>
  <c r="T55" i="12"/>
  <c r="S55" i="12"/>
  <c r="R55" i="12"/>
  <c r="Q55" i="12"/>
  <c r="P55" i="12"/>
  <c r="O55" i="12"/>
  <c r="N55" i="12"/>
  <c r="N53" i="6" s="1"/>
  <c r="M55" i="12"/>
  <c r="L55" i="12"/>
  <c r="K55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N50" i="6" s="1"/>
  <c r="M52" i="12"/>
  <c r="L52" i="12"/>
  <c r="K52" i="12"/>
  <c r="AH42" i="12"/>
  <c r="AG42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N40" i="6" s="1"/>
  <c r="M42" i="12"/>
  <c r="L42" i="12"/>
  <c r="K42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N34" i="6" s="1"/>
  <c r="M36" i="12"/>
  <c r="L36" i="12"/>
  <c r="K36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N29" i="6" s="1"/>
  <c r="M31" i="12"/>
  <c r="L31" i="12"/>
  <c r="K31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AH24" i="12"/>
  <c r="AG24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T20" i="12" s="1"/>
  <c r="T12" i="12" s="1"/>
  <c r="S24" i="12"/>
  <c r="R24" i="12"/>
  <c r="Q24" i="12"/>
  <c r="P24" i="12"/>
  <c r="O24" i="12"/>
  <c r="N24" i="12"/>
  <c r="N20" i="12" s="1"/>
  <c r="M24" i="12"/>
  <c r="L24" i="12"/>
  <c r="K24" i="12"/>
  <c r="AB20" i="12"/>
  <c r="AB12" i="12" s="1"/>
  <c r="AH110" i="18"/>
  <c r="AG110" i="18"/>
  <c r="AF110" i="18"/>
  <c r="AE110" i="18"/>
  <c r="AD110" i="18"/>
  <c r="AB110" i="18"/>
  <c r="AA110" i="18"/>
  <c r="Z110" i="18"/>
  <c r="Y110" i="18"/>
  <c r="X110" i="18"/>
  <c r="W110" i="18"/>
  <c r="V110" i="18"/>
  <c r="T110" i="18"/>
  <c r="S110" i="18"/>
  <c r="R110" i="18"/>
  <c r="Q110" i="18"/>
  <c r="P110" i="18"/>
  <c r="O110" i="18"/>
  <c r="N110" i="18"/>
  <c r="L110" i="18"/>
  <c r="K110" i="18"/>
  <c r="AH101" i="18"/>
  <c r="AG101" i="18"/>
  <c r="AF101" i="18"/>
  <c r="AE101" i="18"/>
  <c r="AD101" i="18"/>
  <c r="AC101" i="18"/>
  <c r="AB101" i="18"/>
  <c r="AA101" i="18"/>
  <c r="Z101" i="18"/>
  <c r="Y101" i="18"/>
  <c r="X101" i="18"/>
  <c r="W101" i="18"/>
  <c r="V101" i="18"/>
  <c r="U101" i="18"/>
  <c r="T101" i="18"/>
  <c r="S101" i="18"/>
  <c r="R101" i="18"/>
  <c r="Q101" i="18"/>
  <c r="P101" i="18"/>
  <c r="O101" i="18"/>
  <c r="N101" i="18"/>
  <c r="M101" i="18"/>
  <c r="L101" i="18"/>
  <c r="K101" i="18"/>
  <c r="AH92" i="18"/>
  <c r="AG92" i="18"/>
  <c r="AF92" i="18"/>
  <c r="AE92" i="18"/>
  <c r="AD92" i="18"/>
  <c r="AC92" i="18"/>
  <c r="AB92" i="18"/>
  <c r="AA92" i="18"/>
  <c r="Z92" i="18"/>
  <c r="Y92" i="18"/>
  <c r="X92" i="18"/>
  <c r="W92" i="18"/>
  <c r="V92" i="18"/>
  <c r="U92" i="18"/>
  <c r="T92" i="18"/>
  <c r="S92" i="18"/>
  <c r="R92" i="18"/>
  <c r="Q92" i="18"/>
  <c r="P92" i="18"/>
  <c r="O92" i="18"/>
  <c r="N92" i="18"/>
  <c r="M92" i="18"/>
  <c r="L92" i="18"/>
  <c r="K92" i="18"/>
  <c r="AH77" i="18"/>
  <c r="AG77" i="18"/>
  <c r="AF77" i="18"/>
  <c r="AE77" i="18"/>
  <c r="AD77" i="18"/>
  <c r="AC77" i="18"/>
  <c r="AB77" i="18"/>
  <c r="AA77" i="18"/>
  <c r="Z77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AH28" i="18"/>
  <c r="AG28" i="18"/>
  <c r="AF28" i="18"/>
  <c r="AE28" i="18"/>
  <c r="AD28" i="18"/>
  <c r="AC28" i="18"/>
  <c r="AB28" i="18"/>
  <c r="AA28" i="18"/>
  <c r="AA26" i="18" s="1"/>
  <c r="AA24" i="18" s="1"/>
  <c r="Z28" i="18"/>
  <c r="Y28" i="18"/>
  <c r="X28" i="18"/>
  <c r="W28" i="18"/>
  <c r="V28" i="18"/>
  <c r="U28" i="18"/>
  <c r="T28" i="18"/>
  <c r="T26" i="18" s="1"/>
  <c r="T24" i="18" s="1"/>
  <c r="T20" i="18" s="1"/>
  <c r="T12" i="18" s="1"/>
  <c r="S28" i="18"/>
  <c r="S26" i="18" s="1"/>
  <c r="S24" i="18" s="1"/>
  <c r="R28" i="18"/>
  <c r="Q28" i="18"/>
  <c r="P28" i="18"/>
  <c r="O28" i="18"/>
  <c r="N28" i="18"/>
  <c r="M28" i="18"/>
  <c r="L28" i="18"/>
  <c r="K28" i="18"/>
  <c r="AH26" i="18"/>
  <c r="AG26" i="18"/>
  <c r="AF26" i="18"/>
  <c r="AE26" i="18"/>
  <c r="AD26" i="18"/>
  <c r="AC26" i="18"/>
  <c r="AB26" i="18"/>
  <c r="AB24" i="18" s="1"/>
  <c r="AB20" i="18" s="1"/>
  <c r="AB12" i="18" s="1"/>
  <c r="Z26" i="18"/>
  <c r="Y26" i="18"/>
  <c r="X26" i="18"/>
  <c r="W26" i="18"/>
  <c r="V26" i="18"/>
  <c r="U26" i="18"/>
  <c r="R26" i="18"/>
  <c r="Q26" i="18"/>
  <c r="P26" i="18"/>
  <c r="O26" i="18"/>
  <c r="N26" i="18"/>
  <c r="M26" i="18"/>
  <c r="L26" i="18"/>
  <c r="K26" i="18"/>
  <c r="AH24" i="18"/>
  <c r="AG24" i="18"/>
  <c r="AF24" i="18"/>
  <c r="AE24" i="18"/>
  <c r="AD24" i="18"/>
  <c r="AC24" i="18"/>
  <c r="Z24" i="18"/>
  <c r="Y24" i="18"/>
  <c r="X24" i="18"/>
  <c r="W24" i="18"/>
  <c r="V24" i="18"/>
  <c r="U24" i="18"/>
  <c r="R24" i="18"/>
  <c r="Q24" i="18"/>
  <c r="P24" i="18"/>
  <c r="O24" i="18"/>
  <c r="N24" i="18"/>
  <c r="M24" i="18"/>
  <c r="L24" i="18"/>
  <c r="L20" i="18" s="1"/>
  <c r="K20" i="18" s="1"/>
  <c r="K24" i="18"/>
  <c r="L12" i="18" l="1"/>
  <c r="K12" i="18" s="1"/>
  <c r="L20" i="12"/>
  <c r="L12" i="12" s="1"/>
  <c r="N12" i="12"/>
  <c r="K96" i="6"/>
  <c r="K68" i="6"/>
  <c r="K31" i="6"/>
  <c r="AH109" i="17"/>
  <c r="AG109" i="17"/>
  <c r="AF109" i="17"/>
  <c r="AE109" i="17"/>
  <c r="AD109" i="17"/>
  <c r="AB109" i="17"/>
  <c r="AA109" i="17"/>
  <c r="Z109" i="17"/>
  <c r="Y109" i="17"/>
  <c r="X109" i="17"/>
  <c r="W109" i="17"/>
  <c r="V109" i="17"/>
  <c r="T109" i="17"/>
  <c r="S109" i="17"/>
  <c r="R109" i="17"/>
  <c r="Q109" i="17"/>
  <c r="P109" i="17"/>
  <c r="O109" i="17"/>
  <c r="N109" i="17"/>
  <c r="L109" i="17"/>
  <c r="K109" i="17"/>
  <c r="AH101" i="17"/>
  <c r="AG101" i="17"/>
  <c r="AF101" i="17"/>
  <c r="AE101" i="17"/>
  <c r="AD101" i="17"/>
  <c r="AC101" i="17"/>
  <c r="AB101" i="17"/>
  <c r="AA101" i="17"/>
  <c r="Z101" i="17"/>
  <c r="Y101" i="17"/>
  <c r="X101" i="17"/>
  <c r="W101" i="17"/>
  <c r="V101" i="17"/>
  <c r="U101" i="17"/>
  <c r="T101" i="17"/>
  <c r="S101" i="17"/>
  <c r="R101" i="17"/>
  <c r="Q101" i="17"/>
  <c r="P101" i="17"/>
  <c r="O101" i="17"/>
  <c r="N101" i="17"/>
  <c r="M101" i="17"/>
  <c r="L101" i="17"/>
  <c r="K101" i="17"/>
  <c r="AH92" i="17"/>
  <c r="AG92" i="17"/>
  <c r="AF92" i="17"/>
  <c r="AE92" i="17"/>
  <c r="AD92" i="17"/>
  <c r="AC92" i="17"/>
  <c r="AB92" i="17"/>
  <c r="AA92" i="17"/>
  <c r="Z92" i="17"/>
  <c r="Y92" i="17"/>
  <c r="X92" i="17"/>
  <c r="W92" i="17"/>
  <c r="V92" i="17"/>
  <c r="U92" i="17"/>
  <c r="T92" i="17"/>
  <c r="S92" i="17"/>
  <c r="R92" i="17"/>
  <c r="Q92" i="17"/>
  <c r="P92" i="17"/>
  <c r="O92" i="17"/>
  <c r="N92" i="17"/>
  <c r="M92" i="17"/>
  <c r="L92" i="17"/>
  <c r="K92" i="17"/>
  <c r="AH77" i="17"/>
  <c r="AG77" i="17"/>
  <c r="AF77" i="17"/>
  <c r="AE77" i="17"/>
  <c r="AD77" i="17"/>
  <c r="AC77" i="17"/>
  <c r="AB77" i="17"/>
  <c r="AA77" i="17"/>
  <c r="Z77" i="17"/>
  <c r="Y77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AH24" i="17"/>
  <c r="AG24" i="17"/>
  <c r="AF24" i="17"/>
  <c r="AE24" i="17"/>
  <c r="AD24" i="17"/>
  <c r="AC24" i="17"/>
  <c r="AB24" i="17"/>
  <c r="AB20" i="17" s="1"/>
  <c r="AB12" i="17" s="1"/>
  <c r="AA24" i="17"/>
  <c r="Z24" i="17"/>
  <c r="Y24" i="17"/>
  <c r="X24" i="17"/>
  <c r="W24" i="17"/>
  <c r="V24" i="17"/>
  <c r="U24" i="17"/>
  <c r="T24" i="17"/>
  <c r="T20" i="17" s="1"/>
  <c r="T12" i="17" s="1"/>
  <c r="S24" i="17"/>
  <c r="R24" i="17"/>
  <c r="Q24" i="17"/>
  <c r="P24" i="17"/>
  <c r="O24" i="17"/>
  <c r="N24" i="17"/>
  <c r="M24" i="17"/>
  <c r="L24" i="17"/>
  <c r="L20" i="17" s="1"/>
  <c r="K24" i="17"/>
  <c r="AH109" i="10"/>
  <c r="AG109" i="10"/>
  <c r="AF109" i="10"/>
  <c r="AE109" i="10"/>
  <c r="AD109" i="10"/>
  <c r="AB109" i="10"/>
  <c r="AB107" i="6" s="1"/>
  <c r="AA109" i="10"/>
  <c r="Z109" i="10"/>
  <c r="Y109" i="10"/>
  <c r="X109" i="10"/>
  <c r="W109" i="10"/>
  <c r="V109" i="10"/>
  <c r="T109" i="10"/>
  <c r="R109" i="10"/>
  <c r="Q109" i="10"/>
  <c r="P109" i="10"/>
  <c r="O109" i="10"/>
  <c r="N109" i="10"/>
  <c r="L109" i="10"/>
  <c r="L107" i="6" s="1"/>
  <c r="K109" i="10"/>
  <c r="AH101" i="10"/>
  <c r="AG101" i="10"/>
  <c r="AF101" i="10"/>
  <c r="AE101" i="10"/>
  <c r="AD101" i="10"/>
  <c r="AC101" i="10"/>
  <c r="AB101" i="10"/>
  <c r="AB99" i="6" s="1"/>
  <c r="AA101" i="10"/>
  <c r="Z101" i="10"/>
  <c r="Y101" i="10"/>
  <c r="X101" i="10"/>
  <c r="W101" i="10"/>
  <c r="V101" i="10"/>
  <c r="U101" i="10"/>
  <c r="T101" i="10"/>
  <c r="T99" i="6" s="1"/>
  <c r="R101" i="10"/>
  <c r="Q101" i="10"/>
  <c r="P101" i="10"/>
  <c r="O101" i="10"/>
  <c r="N101" i="10"/>
  <c r="M101" i="10"/>
  <c r="L101" i="10"/>
  <c r="K101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R92" i="10"/>
  <c r="Q92" i="10"/>
  <c r="P92" i="10"/>
  <c r="O92" i="10"/>
  <c r="N92" i="10"/>
  <c r="M92" i="10"/>
  <c r="L92" i="10"/>
  <c r="K92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R77" i="10"/>
  <c r="Q77" i="10"/>
  <c r="P77" i="10"/>
  <c r="O77" i="10"/>
  <c r="N77" i="10"/>
  <c r="M77" i="10"/>
  <c r="L77" i="10"/>
  <c r="K77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R61" i="10"/>
  <c r="Q61" i="10"/>
  <c r="P61" i="10"/>
  <c r="O61" i="10"/>
  <c r="N61" i="10"/>
  <c r="M61" i="10"/>
  <c r="L61" i="10"/>
  <c r="L59" i="6" s="1"/>
  <c r="K59" i="6" s="1"/>
  <c r="K61" i="10"/>
  <c r="AH55" i="10"/>
  <c r="AG55" i="10"/>
  <c r="AF55" i="10"/>
  <c r="AE55" i="10"/>
  <c r="AD55" i="10"/>
  <c r="AC55" i="10"/>
  <c r="AB55" i="10"/>
  <c r="AB53" i="6" s="1"/>
  <c r="AA55" i="10"/>
  <c r="Z55" i="10"/>
  <c r="Y55" i="10"/>
  <c r="X55" i="10"/>
  <c r="W55" i="10"/>
  <c r="V55" i="10"/>
  <c r="U55" i="10"/>
  <c r="T55" i="10"/>
  <c r="T53" i="6" s="1"/>
  <c r="R55" i="10"/>
  <c r="Q55" i="10"/>
  <c r="P55" i="10"/>
  <c r="O55" i="10"/>
  <c r="N55" i="10"/>
  <c r="M55" i="10"/>
  <c r="L55" i="10"/>
  <c r="K55" i="10"/>
  <c r="Y52" i="10"/>
  <c r="AH42" i="10"/>
  <c r="AG42" i="10"/>
  <c r="AF42" i="10"/>
  <c r="AE42" i="10"/>
  <c r="AD42" i="10"/>
  <c r="AC42" i="10"/>
  <c r="AB42" i="10"/>
  <c r="AA42" i="10"/>
  <c r="Z42" i="10"/>
  <c r="Y42" i="10"/>
  <c r="X42" i="10"/>
  <c r="W42" i="10"/>
  <c r="V42" i="10"/>
  <c r="U42" i="10"/>
  <c r="T42" i="10"/>
  <c r="R42" i="10"/>
  <c r="Q42" i="10"/>
  <c r="P42" i="10"/>
  <c r="O42" i="10"/>
  <c r="N42" i="10"/>
  <c r="M42" i="10"/>
  <c r="L42" i="10"/>
  <c r="L40" i="6" s="1"/>
  <c r="K40" i="6" s="1"/>
  <c r="K42" i="10"/>
  <c r="AH36" i="10"/>
  <c r="AG36" i="10"/>
  <c r="AF36" i="10"/>
  <c r="AE36" i="10"/>
  <c r="AD36" i="10"/>
  <c r="AC36" i="10"/>
  <c r="AB36" i="10"/>
  <c r="AB34" i="6" s="1"/>
  <c r="AA36" i="10"/>
  <c r="Z36" i="10"/>
  <c r="Y36" i="10"/>
  <c r="X36" i="10"/>
  <c r="W36" i="10"/>
  <c r="V36" i="10"/>
  <c r="U36" i="10"/>
  <c r="T36" i="10"/>
  <c r="T34" i="6" s="1"/>
  <c r="R36" i="10"/>
  <c r="Q36" i="10"/>
  <c r="P36" i="10"/>
  <c r="O36" i="10"/>
  <c r="N36" i="10"/>
  <c r="M36" i="10"/>
  <c r="L36" i="10"/>
  <c r="K36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R31" i="10"/>
  <c r="Q31" i="10"/>
  <c r="P31" i="10"/>
  <c r="O31" i="10"/>
  <c r="N31" i="10"/>
  <c r="M31" i="10"/>
  <c r="L31" i="10"/>
  <c r="K31" i="10"/>
  <c r="K26" i="10" s="1"/>
  <c r="AH28" i="10"/>
  <c r="AH26" i="10" s="1"/>
  <c r="AG28" i="10"/>
  <c r="AF28" i="10"/>
  <c r="AF26" i="10" s="1"/>
  <c r="AE28" i="10"/>
  <c r="AD28" i="10"/>
  <c r="AC28" i="10"/>
  <c r="AB28" i="10"/>
  <c r="AB26" i="10" s="1"/>
  <c r="AA28" i="10"/>
  <c r="Z28" i="10"/>
  <c r="Z26" i="10" s="1"/>
  <c r="Y28" i="10"/>
  <c r="X28" i="10"/>
  <c r="X26" i="10" s="1"/>
  <c r="W28" i="10"/>
  <c r="V28" i="10"/>
  <c r="V26" i="10" s="1"/>
  <c r="U28" i="10"/>
  <c r="T28" i="10"/>
  <c r="T26" i="10" s="1"/>
  <c r="S28" i="10"/>
  <c r="S26" i="10" s="1"/>
  <c r="S24" i="10" s="1"/>
  <c r="R28" i="10"/>
  <c r="R26" i="10" s="1"/>
  <c r="Q28" i="10"/>
  <c r="Q26" i="10" s="1"/>
  <c r="P28" i="10"/>
  <c r="P26" i="10" s="1"/>
  <c r="O28" i="10"/>
  <c r="O26" i="10" s="1"/>
  <c r="N28" i="10"/>
  <c r="M28" i="10"/>
  <c r="M26" i="10" s="1"/>
  <c r="L28" i="10"/>
  <c r="L26" i="10" s="1"/>
  <c r="N26" i="10"/>
  <c r="AA112" i="6"/>
  <c r="S112" i="6"/>
  <c r="Q112" i="6"/>
  <c r="K112" i="6" s="1"/>
  <c r="AA111" i="6"/>
  <c r="S111" i="6"/>
  <c r="Q111" i="6"/>
  <c r="K111" i="6" s="1"/>
  <c r="AA110" i="6"/>
  <c r="S110" i="6"/>
  <c r="Q110" i="6"/>
  <c r="K110" i="6" s="1"/>
  <c r="AA109" i="6"/>
  <c r="S109" i="6"/>
  <c r="Q109" i="6"/>
  <c r="K109" i="6" s="1"/>
  <c r="AA108" i="6"/>
  <c r="S108" i="6"/>
  <c r="Q108" i="6"/>
  <c r="K108" i="6" s="1"/>
  <c r="AH107" i="6"/>
  <c r="AG107" i="6"/>
  <c r="AF107" i="6"/>
  <c r="AE107" i="6"/>
  <c r="AA107" i="6"/>
  <c r="Z107" i="6"/>
  <c r="Y107" i="6"/>
  <c r="X107" i="6"/>
  <c r="W107" i="6"/>
  <c r="R107" i="6"/>
  <c r="Q107" i="6"/>
  <c r="P107" i="6"/>
  <c r="O107" i="6"/>
  <c r="AA106" i="6"/>
  <c r="S106" i="6"/>
  <c r="Q106" i="6"/>
  <c r="K106" i="6" s="1"/>
  <c r="AA105" i="6"/>
  <c r="S105" i="6"/>
  <c r="Q105" i="6"/>
  <c r="K105" i="6" s="1"/>
  <c r="AA104" i="6"/>
  <c r="S104" i="6"/>
  <c r="Q104" i="6"/>
  <c r="K104" i="6" s="1"/>
  <c r="AA103" i="6"/>
  <c r="S103" i="6"/>
  <c r="Q103" i="6"/>
  <c r="K103" i="6" s="1"/>
  <c r="AA102" i="6"/>
  <c r="S102" i="6"/>
  <c r="Q102" i="6"/>
  <c r="K102" i="6" s="1"/>
  <c r="AA101" i="6"/>
  <c r="S101" i="6"/>
  <c r="Q101" i="6"/>
  <c r="K101" i="6" s="1"/>
  <c r="AA100" i="6"/>
  <c r="S100" i="6"/>
  <c r="Q100" i="6"/>
  <c r="K100" i="6" s="1"/>
  <c r="AH99" i="6"/>
  <c r="AG99" i="6"/>
  <c r="AF99" i="6"/>
  <c r="AE99" i="6"/>
  <c r="AC99" i="6"/>
  <c r="Z99" i="6"/>
  <c r="Y99" i="6"/>
  <c r="X99" i="6"/>
  <c r="W99" i="6"/>
  <c r="U99" i="6"/>
  <c r="R99" i="6"/>
  <c r="Q99" i="6"/>
  <c r="P99" i="6"/>
  <c r="O99" i="6"/>
  <c r="M99" i="6"/>
  <c r="AA98" i="6"/>
  <c r="S98" i="6"/>
  <c r="Q98" i="6"/>
  <c r="K98" i="6" s="1"/>
  <c r="AA97" i="6"/>
  <c r="S97" i="6"/>
  <c r="Q97" i="6"/>
  <c r="K97" i="6" s="1"/>
  <c r="Q95" i="6"/>
  <c r="K95" i="6" s="1"/>
  <c r="AA94" i="6"/>
  <c r="S94" i="6"/>
  <c r="Q94" i="6"/>
  <c r="K94" i="6" s="1"/>
  <c r="AA93" i="6"/>
  <c r="S93" i="6"/>
  <c r="AA92" i="6"/>
  <c r="S92" i="6"/>
  <c r="Q92" i="6"/>
  <c r="K92" i="6" s="1"/>
  <c r="AA91" i="6"/>
  <c r="S91" i="6"/>
  <c r="Q91" i="6"/>
  <c r="K91" i="6" s="1"/>
  <c r="AH90" i="6"/>
  <c r="AG90" i="6"/>
  <c r="AF90" i="6"/>
  <c r="AE90" i="6"/>
  <c r="AC90" i="6"/>
  <c r="Z90" i="6"/>
  <c r="Y90" i="6"/>
  <c r="X90" i="6"/>
  <c r="W90" i="6"/>
  <c r="U90" i="6"/>
  <c r="R90" i="6"/>
  <c r="P90" i="6"/>
  <c r="O90" i="6"/>
  <c r="M90" i="6"/>
  <c r="AA89" i="6"/>
  <c r="S89" i="6"/>
  <c r="AA86" i="6"/>
  <c r="S86" i="6"/>
  <c r="Q86" i="6"/>
  <c r="K86" i="6" s="1"/>
  <c r="AA85" i="6"/>
  <c r="S85" i="6"/>
  <c r="Q85" i="6"/>
  <c r="K85" i="6" s="1"/>
  <c r="AA84" i="6"/>
  <c r="S84" i="6"/>
  <c r="AA82" i="6"/>
  <c r="S82" i="6"/>
  <c r="Q82" i="6"/>
  <c r="K82" i="6" s="1"/>
  <c r="Q81" i="6"/>
  <c r="K81" i="6" s="1"/>
  <c r="AA80" i="6"/>
  <c r="S80" i="6"/>
  <c r="Q80" i="6"/>
  <c r="K80" i="6" s="1"/>
  <c r="AA79" i="6"/>
  <c r="S79" i="6"/>
  <c r="AA78" i="6"/>
  <c r="S78" i="6"/>
  <c r="AA77" i="6"/>
  <c r="S77" i="6"/>
  <c r="Q77" i="6"/>
  <c r="K77" i="6" s="1"/>
  <c r="AA76" i="6"/>
  <c r="S76" i="6"/>
  <c r="Q76" i="6"/>
  <c r="K76" i="6" s="1"/>
  <c r="AH75" i="6"/>
  <c r="AG75" i="6"/>
  <c r="AF75" i="6"/>
  <c r="AE75" i="6"/>
  <c r="AC75" i="6"/>
  <c r="Z75" i="6"/>
  <c r="Y75" i="6"/>
  <c r="X75" i="6"/>
  <c r="W75" i="6"/>
  <c r="U75" i="6"/>
  <c r="R75" i="6"/>
  <c r="M75" i="6"/>
  <c r="AA74" i="6"/>
  <c r="S74" i="6"/>
  <c r="Q74" i="6"/>
  <c r="K74" i="6" s="1"/>
  <c r="AA73" i="6"/>
  <c r="S73" i="6"/>
  <c r="Q73" i="6"/>
  <c r="K73" i="6" s="1"/>
  <c r="AA72" i="6"/>
  <c r="S72" i="6"/>
  <c r="Q72" i="6"/>
  <c r="K72" i="6" s="1"/>
  <c r="AA71" i="6"/>
  <c r="S71" i="6"/>
  <c r="Q71" i="6"/>
  <c r="K71" i="6" s="1"/>
  <c r="AA70" i="6"/>
  <c r="S70" i="6"/>
  <c r="Q70" i="6"/>
  <c r="K70" i="6" s="1"/>
  <c r="AA69" i="6"/>
  <c r="S69" i="6"/>
  <c r="Q69" i="6"/>
  <c r="K69" i="6" s="1"/>
  <c r="AA68" i="6"/>
  <c r="S68" i="6"/>
  <c r="AA67" i="6"/>
  <c r="S67" i="6"/>
  <c r="Q67" i="6"/>
  <c r="K67" i="6" s="1"/>
  <c r="AA66" i="6"/>
  <c r="S66" i="6"/>
  <c r="Q66" i="6"/>
  <c r="K66" i="6" s="1"/>
  <c r="AA65" i="6"/>
  <c r="S65" i="6"/>
  <c r="Q65" i="6"/>
  <c r="K65" i="6" s="1"/>
  <c r="AA64" i="6"/>
  <c r="S64" i="6"/>
  <c r="Q64" i="6"/>
  <c r="K64" i="6" s="1"/>
  <c r="AA63" i="6"/>
  <c r="S63" i="6"/>
  <c r="Q63" i="6"/>
  <c r="K63" i="6" s="1"/>
  <c r="AA62" i="6"/>
  <c r="S62" i="6"/>
  <c r="Q62" i="6"/>
  <c r="K62" i="6" s="1"/>
  <c r="AA61" i="6"/>
  <c r="S61" i="6"/>
  <c r="Q61" i="6"/>
  <c r="K61" i="6" s="1"/>
  <c r="Q60" i="6"/>
  <c r="K60" i="6" s="1"/>
  <c r="AH59" i="6"/>
  <c r="AG59" i="6"/>
  <c r="AG50" i="6" s="1"/>
  <c r="AF59" i="6"/>
  <c r="AE59" i="6"/>
  <c r="AE50" i="6" s="1"/>
  <c r="AC59" i="6"/>
  <c r="Z59" i="6"/>
  <c r="Y59" i="6"/>
  <c r="X59" i="6"/>
  <c r="W59" i="6"/>
  <c r="U59" i="6"/>
  <c r="U50" i="6" s="1"/>
  <c r="R59" i="6"/>
  <c r="P59" i="6"/>
  <c r="O59" i="6"/>
  <c r="M59" i="6"/>
  <c r="AA58" i="6"/>
  <c r="S58" i="6"/>
  <c r="Q58" i="6"/>
  <c r="K58" i="6" s="1"/>
  <c r="AA57" i="6"/>
  <c r="S57" i="6"/>
  <c r="Q57" i="6"/>
  <c r="K57" i="6" s="1"/>
  <c r="AA56" i="6"/>
  <c r="S56" i="6"/>
  <c r="Q56" i="6"/>
  <c r="K56" i="6" s="1"/>
  <c r="AA55" i="6"/>
  <c r="S55" i="6"/>
  <c r="Q55" i="6"/>
  <c r="K55" i="6" s="1"/>
  <c r="AA54" i="6"/>
  <c r="S54" i="6"/>
  <c r="Q54" i="6"/>
  <c r="K54" i="6" s="1"/>
  <c r="AH53" i="6"/>
  <c r="AH50" i="6" s="1"/>
  <c r="AG53" i="6"/>
  <c r="AF53" i="6"/>
  <c r="AF50" i="6" s="1"/>
  <c r="AE53" i="6"/>
  <c r="AC53" i="6"/>
  <c r="Z53" i="6"/>
  <c r="Z50" i="6" s="1"/>
  <c r="Y53" i="6"/>
  <c r="X53" i="6"/>
  <c r="W53" i="6"/>
  <c r="U53" i="6"/>
  <c r="R53" i="6"/>
  <c r="R50" i="6" s="1"/>
  <c r="Q53" i="6"/>
  <c r="P53" i="6"/>
  <c r="P50" i="6" s="1"/>
  <c r="O53" i="6"/>
  <c r="M53" i="6"/>
  <c r="AA52" i="6"/>
  <c r="S52" i="6"/>
  <c r="Q52" i="6"/>
  <c r="K52" i="6" s="1"/>
  <c r="AA51" i="6"/>
  <c r="S51" i="6"/>
  <c r="Q51" i="6"/>
  <c r="K51" i="6" s="1"/>
  <c r="X50" i="6"/>
  <c r="AA49" i="6"/>
  <c r="S49" i="6"/>
  <c r="Q49" i="6"/>
  <c r="K49" i="6" s="1"/>
  <c r="AA48" i="6"/>
  <c r="S48" i="6"/>
  <c r="Q48" i="6"/>
  <c r="K48" i="6" s="1"/>
  <c r="AA47" i="6"/>
  <c r="S47" i="6"/>
  <c r="Q47" i="6"/>
  <c r="K47" i="6" s="1"/>
  <c r="AA46" i="6"/>
  <c r="S46" i="6"/>
  <c r="Q46" i="6"/>
  <c r="K46" i="6" s="1"/>
  <c r="AA45" i="6"/>
  <c r="S45" i="6"/>
  <c r="Q45" i="6"/>
  <c r="K45" i="6" s="1"/>
  <c r="AA43" i="6"/>
  <c r="S43" i="6"/>
  <c r="Q43" i="6"/>
  <c r="K43" i="6" s="1"/>
  <c r="AA42" i="6"/>
  <c r="S42" i="6"/>
  <c r="Q42" i="6"/>
  <c r="K42" i="6" s="1"/>
  <c r="AA41" i="6"/>
  <c r="S41" i="6"/>
  <c r="Q41" i="6"/>
  <c r="K41" i="6" s="1"/>
  <c r="AH40" i="6"/>
  <c r="AG40" i="6"/>
  <c r="AF40" i="6"/>
  <c r="AE40" i="6"/>
  <c r="AC40" i="6"/>
  <c r="Z40" i="6"/>
  <c r="Y40" i="6"/>
  <c r="X40" i="6"/>
  <c r="W40" i="6"/>
  <c r="U40" i="6"/>
  <c r="R40" i="6"/>
  <c r="P40" i="6"/>
  <c r="O40" i="6"/>
  <c r="M40" i="6"/>
  <c r="AA39" i="6"/>
  <c r="S39" i="6"/>
  <c r="Q39" i="6"/>
  <c r="K39" i="6" s="1"/>
  <c r="AA38" i="6"/>
  <c r="S38" i="6"/>
  <c r="Q38" i="6"/>
  <c r="K38" i="6" s="1"/>
  <c r="AA37" i="6"/>
  <c r="S37" i="6"/>
  <c r="Q37" i="6"/>
  <c r="K37" i="6" s="1"/>
  <c r="AA36" i="6"/>
  <c r="S36" i="6"/>
  <c r="Q36" i="6"/>
  <c r="K36" i="6" s="1"/>
  <c r="AA35" i="6"/>
  <c r="S35" i="6"/>
  <c r="Q35" i="6"/>
  <c r="K35" i="6" s="1"/>
  <c r="AH34" i="6"/>
  <c r="AG34" i="6"/>
  <c r="AF34" i="6"/>
  <c r="AE34" i="6"/>
  <c r="AC34" i="6"/>
  <c r="Z34" i="6"/>
  <c r="Y34" i="6"/>
  <c r="X34" i="6"/>
  <c r="W34" i="6"/>
  <c r="U34" i="6"/>
  <c r="R34" i="6"/>
  <c r="Q34" i="6"/>
  <c r="P34" i="6"/>
  <c r="O34" i="6"/>
  <c r="M34" i="6"/>
  <c r="AA33" i="6"/>
  <c r="S33" i="6"/>
  <c r="Q33" i="6"/>
  <c r="K33" i="6" s="1"/>
  <c r="AA32" i="6"/>
  <c r="S32" i="6"/>
  <c r="Q32" i="6"/>
  <c r="K32" i="6" s="1"/>
  <c r="AA31" i="6"/>
  <c r="S31" i="6"/>
  <c r="AA30" i="6"/>
  <c r="S30" i="6"/>
  <c r="Q30" i="6"/>
  <c r="K30" i="6" s="1"/>
  <c r="AH29" i="6"/>
  <c r="AH24" i="6" s="1"/>
  <c r="AG29" i="6"/>
  <c r="AF29" i="6"/>
  <c r="AF24" i="6" s="1"/>
  <c r="AE29" i="6"/>
  <c r="AE24" i="6" s="1"/>
  <c r="AC29" i="6"/>
  <c r="Z29" i="6"/>
  <c r="Y29" i="6"/>
  <c r="Y24" i="6" s="1"/>
  <c r="X29" i="6"/>
  <c r="W29" i="6"/>
  <c r="W24" i="6" s="1"/>
  <c r="U29" i="6"/>
  <c r="R29" i="6"/>
  <c r="R24" i="6" s="1"/>
  <c r="P29" i="6"/>
  <c r="P24" i="6" s="1"/>
  <c r="O29" i="6"/>
  <c r="O24" i="6" s="1"/>
  <c r="M29" i="6"/>
  <c r="Q26" i="6"/>
  <c r="Q24" i="6" s="1"/>
  <c r="AH26" i="6"/>
  <c r="AG26" i="6"/>
  <c r="AF26" i="6"/>
  <c r="AE26" i="6"/>
  <c r="AD26" i="6"/>
  <c r="AC26" i="6"/>
  <c r="AB26" i="6"/>
  <c r="Z26" i="6"/>
  <c r="Y26" i="6"/>
  <c r="X26" i="6"/>
  <c r="W26" i="6"/>
  <c r="V26" i="6"/>
  <c r="V24" i="6" s="1"/>
  <c r="U26" i="6"/>
  <c r="T26" i="6"/>
  <c r="R26" i="6"/>
  <c r="P26" i="6"/>
  <c r="O26" i="6"/>
  <c r="N26" i="6"/>
  <c r="N24" i="6" s="1"/>
  <c r="N22" i="6" s="1"/>
  <c r="N18" i="6" s="1"/>
  <c r="N10" i="6" s="1"/>
  <c r="M26" i="6"/>
  <c r="L26" i="6"/>
  <c r="AG24" i="6"/>
  <c r="Z24" i="6"/>
  <c r="Z22" i="6" s="1"/>
  <c r="X24" i="6"/>
  <c r="X22" i="6" s="1"/>
  <c r="U24" i="6"/>
  <c r="M24" i="6"/>
  <c r="AG10" i="6"/>
  <c r="Y10" i="6"/>
  <c r="V10" i="6"/>
  <c r="Q10" i="6"/>
  <c r="AC24" i="6" l="1"/>
  <c r="R22" i="6"/>
  <c r="AF22" i="6"/>
  <c r="AH22" i="6"/>
  <c r="AE22" i="6"/>
  <c r="U22" i="6"/>
  <c r="AG22" i="6"/>
  <c r="P22" i="6"/>
  <c r="M50" i="6"/>
  <c r="M22" i="6" s="1"/>
  <c r="AA26" i="6"/>
  <c r="O50" i="6"/>
  <c r="W50" i="6"/>
  <c r="W22" i="6" s="1"/>
  <c r="Y50" i="6"/>
  <c r="Y22" i="6" s="1"/>
  <c r="AC50" i="6"/>
  <c r="AC22" i="6" s="1"/>
  <c r="AD26" i="10"/>
  <c r="Q52" i="10"/>
  <c r="Q24" i="10" s="1"/>
  <c r="AC52" i="10"/>
  <c r="V52" i="10"/>
  <c r="AD52" i="10"/>
  <c r="N52" i="10"/>
  <c r="N24" i="10" s="1"/>
  <c r="W26" i="10"/>
  <c r="AA26" i="10"/>
  <c r="AE26" i="10"/>
  <c r="P52" i="10"/>
  <c r="P24" i="10" s="1"/>
  <c r="U52" i="10"/>
  <c r="AG52" i="10"/>
  <c r="W52" i="10"/>
  <c r="AE52" i="10"/>
  <c r="O52" i="10"/>
  <c r="O24" i="10" s="1"/>
  <c r="Z52" i="10"/>
  <c r="AH52" i="10"/>
  <c r="AH24" i="10" s="1"/>
  <c r="R52" i="10"/>
  <c r="R24" i="10" s="1"/>
  <c r="U26" i="10"/>
  <c r="Y26" i="10"/>
  <c r="Y24" i="10" s="1"/>
  <c r="AC26" i="10"/>
  <c r="AG26" i="10"/>
  <c r="AG24" i="10" s="1"/>
  <c r="T107" i="6"/>
  <c r="S107" i="6" s="1"/>
  <c r="S34" i="6"/>
  <c r="T29" i="6"/>
  <c r="S29" i="6" s="1"/>
  <c r="AB29" i="6"/>
  <c r="AA29" i="6" s="1"/>
  <c r="L34" i="6"/>
  <c r="K34" i="6" s="1"/>
  <c r="L53" i="6"/>
  <c r="K53" i="6" s="1"/>
  <c r="T90" i="6"/>
  <c r="S90" i="6" s="1"/>
  <c r="AB90" i="6"/>
  <c r="AA90" i="6" s="1"/>
  <c r="L99" i="6"/>
  <c r="K99" i="6" s="1"/>
  <c r="L29" i="6"/>
  <c r="K29" i="6" s="1"/>
  <c r="T75" i="6"/>
  <c r="S75" i="6" s="1"/>
  <c r="AB75" i="6"/>
  <c r="AA75" i="6" s="1"/>
  <c r="AA34" i="6"/>
  <c r="T40" i="6"/>
  <c r="S40" i="6" s="1"/>
  <c r="AB40" i="6"/>
  <c r="AA40" i="6" s="1"/>
  <c r="T59" i="6"/>
  <c r="S59" i="6" s="1"/>
  <c r="AB59" i="6"/>
  <c r="AA59" i="6" s="1"/>
  <c r="AC24" i="10"/>
  <c r="U24" i="10"/>
  <c r="Z24" i="10"/>
  <c r="S53" i="6"/>
  <c r="K107" i="6"/>
  <c r="X52" i="10"/>
  <c r="X24" i="10" s="1"/>
  <c r="AF52" i="10"/>
  <c r="AF24" i="10" s="1"/>
  <c r="V24" i="10"/>
  <c r="AD24" i="10"/>
  <c r="AA99" i="6"/>
  <c r="AA53" i="6"/>
  <c r="S99" i="6"/>
  <c r="K26" i="6"/>
  <c r="K52" i="10"/>
  <c r="K24" i="10" s="1"/>
  <c r="L90" i="6"/>
  <c r="K90" i="6" s="1"/>
  <c r="L52" i="10"/>
  <c r="L24" i="10" s="1"/>
  <c r="S26" i="6"/>
  <c r="L12" i="17"/>
  <c r="K20" i="17"/>
  <c r="K12" i="17" s="1"/>
  <c r="T52" i="10"/>
  <c r="L75" i="6"/>
  <c r="K75" i="6" s="1"/>
  <c r="M52" i="10"/>
  <c r="M24" i="10" s="1"/>
  <c r="Q22" i="6"/>
  <c r="AB52" i="10"/>
  <c r="AA52" i="10"/>
  <c r="AA24" i="10" s="1"/>
  <c r="V22" i="6"/>
  <c r="AD24" i="6"/>
  <c r="AD22" i="6" s="1"/>
  <c r="O22" i="6"/>
  <c r="L50" i="6" l="1"/>
  <c r="L24" i="6"/>
  <c r="K24" i="6" s="1"/>
  <c r="AE24" i="10"/>
  <c r="AB24" i="6"/>
  <c r="AA24" i="6" s="1"/>
  <c r="W24" i="10"/>
  <c r="T24" i="6"/>
  <c r="S24" i="6" s="1"/>
  <c r="T50" i="6"/>
  <c r="T24" i="10"/>
  <c r="T20" i="10" s="1"/>
  <c r="L20" i="10"/>
  <c r="AB50" i="6"/>
  <c r="AB24" i="10"/>
  <c r="AB20" i="10" s="1"/>
  <c r="D16" i="5"/>
  <c r="L22" i="6" l="1"/>
  <c r="E14" i="7"/>
  <c r="K50" i="6"/>
  <c r="F14" i="7"/>
  <c r="S50" i="6"/>
  <c r="T22" i="6"/>
  <c r="S20" i="10"/>
  <c r="S12" i="10" s="1"/>
  <c r="T12" i="10"/>
  <c r="K20" i="10"/>
  <c r="L12" i="10"/>
  <c r="K12" i="10" s="1"/>
  <c r="AA50" i="6"/>
  <c r="G14" i="7"/>
  <c r="AB22" i="6"/>
  <c r="AB12" i="10"/>
  <c r="AA20" i="10"/>
  <c r="AA12" i="10" s="1"/>
  <c r="I10" i="7"/>
  <c r="T18" i="6" l="1"/>
  <c r="S22" i="6"/>
  <c r="J10" i="7"/>
  <c r="G10" i="7" s="1"/>
  <c r="AB18" i="6"/>
  <c r="AA22" i="6"/>
  <c r="G12" i="7"/>
  <c r="F12" i="7"/>
  <c r="F10" i="7"/>
  <c r="T10" i="6" l="1"/>
  <c r="S10" i="6" s="1"/>
  <c r="S18" i="6"/>
  <c r="AB10" i="6"/>
  <c r="AA10" i="6" s="1"/>
  <c r="AA18" i="6"/>
  <c r="H10" i="7"/>
  <c r="E10" i="7" s="1"/>
  <c r="L18" i="6" l="1"/>
  <c r="K22" i="6"/>
  <c r="L10" i="6" l="1"/>
  <c r="K10" i="6" s="1"/>
  <c r="K18" i="6"/>
</calcChain>
</file>

<file path=xl/sharedStrings.xml><?xml version="1.0" encoding="utf-8"?>
<sst xmlns="http://schemas.openxmlformats.org/spreadsheetml/2006/main" count="2238" uniqueCount="285">
  <si>
    <t>УТВЕРЖДАЮ</t>
  </si>
  <si>
    <t>(наименование должности лица,утверждающего документ)</t>
  </si>
  <si>
    <t>(подпись)   (расшифровка подписи)</t>
  </si>
  <si>
    <t>План</t>
  </si>
  <si>
    <t xml:space="preserve">                                               </t>
  </si>
  <si>
    <t>КОДЫ</t>
  </si>
  <si>
    <t>Форма по КФД</t>
  </si>
  <si>
    <t>по ОКПО</t>
  </si>
  <si>
    <t xml:space="preserve">ИНН/КПП     </t>
  </si>
  <si>
    <t xml:space="preserve">Единица измерения: руб.  </t>
  </si>
  <si>
    <t>по ОКЕИ</t>
  </si>
  <si>
    <t>Наименование органа, осуществляющего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</si>
  <si>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</si>
  <si>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</si>
  <si>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</si>
  <si>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Таблица 1</t>
  </si>
  <si>
    <t>II. Показатели финансового состояния  учреждения</t>
  </si>
  <si>
    <t>(последнюю отчетную дату)</t>
  </si>
  <si>
    <t>№ п/п</t>
  </si>
  <si>
    <t>Наименование показателя</t>
  </si>
  <si>
    <t>Сумма, тыс.руб.</t>
  </si>
  <si>
    <t xml:space="preserve">I. </t>
  </si>
  <si>
    <t xml:space="preserve"> Нефинансовые активы, всего:</t>
  </si>
  <si>
    <t>из них: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</si>
  <si>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</si>
  <si>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</si>
  <si>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</si>
  <si>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</t>
  </si>
  <si>
    <t xml:space="preserve">II. </t>
  </si>
  <si>
    <t>Финансовые активы, всего:</t>
  </si>
  <si>
    <t>денежные средства учреждения, всего</t>
  </si>
  <si>
    <t xml:space="preserve">в том числе: 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</si>
  <si>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</si>
  <si>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</si>
  <si>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</si>
  <si>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задолженость по доходам</t>
  </si>
  <si>
    <t>дебиторская задолженость по расходам</t>
  </si>
  <si>
    <t xml:space="preserve">III. </t>
  </si>
  <si>
    <t>Обязательства, всего:</t>
  </si>
  <si>
    <t>долговые обязательства</t>
  </si>
  <si>
    <t>кредиторская задолженность:</t>
  </si>
  <si>
    <t>просроченая кредиторская задолженость:</t>
  </si>
  <si>
    <t>III. Показатели по поступлениям и выплатам  учреждения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</si>
  <si>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</si>
  <si>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</si>
  <si>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</si>
  <si>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 xml:space="preserve">Всего </t>
  </si>
  <si>
    <t>в том числе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</si>
  <si>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</si>
  <si>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</si>
  <si>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</si>
  <si>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</si>
  <si>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</si>
  <si>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</si>
  <si>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</si>
  <si>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</si>
  <si>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 xml:space="preserve">доходы от собственности </t>
  </si>
  <si>
    <t>доходы от оказания услуг, работ</t>
  </si>
  <si>
    <t xml:space="preserve">доходы от штрафов, пеней, иных сумм принудительного изъятия 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</si>
  <si>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</si>
  <si>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</si>
  <si>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</si>
  <si>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</si>
  <si>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</si>
  <si>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 :</t>
  </si>
  <si>
    <t>Безвозмездные перечисления организациям</t>
  </si>
  <si>
    <t>Поступление финансовых активов, всего:</t>
  </si>
  <si>
    <t>увеличения остатков средств</t>
  </si>
  <si>
    <t>прочие поступления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</si>
  <si>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</si>
  <si>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</si>
  <si>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</si>
  <si>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</si>
  <si>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2.1</t>
  </si>
  <si>
    <t>Показатели выплат по расходам на закупку товаров, работ, услуг 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</si>
  <si>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</si>
  <si>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</si>
  <si>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 на зукупки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</si>
  <si>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</si>
  <si>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</si>
  <si>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</si>
  <si>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</si>
  <si>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оплату контрактов заключенных до начала очередного финансового года:</t>
  </si>
  <si>
    <t>Таблица 3</t>
  </si>
  <si>
    <t>Сведения о средствах, поступающих во временное распоряжение учреждения</t>
  </si>
  <si>
    <t>(очередной финансовый год)</t>
  </si>
  <si>
    <t>код строки</t>
  </si>
  <si>
    <t>Сумма, руб.
 (с точностью до двух знаков после запятой - 0,00)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</si>
  <si>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</si>
  <si>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</si>
  <si>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</si>
  <si>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</si>
  <si>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</si>
  <si>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</si>
  <si>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</si>
  <si>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</si>
  <si>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</si>
  <si>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</si>
  <si>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</si>
  <si>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</si>
  <si>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муниципального</t>
  </si>
  <si>
    <t>(уполномоченное лицо)                          (подпись)   (расшифровка подписи)</t>
  </si>
  <si>
    <t xml:space="preserve">                                                                  (подпись)   (расшифровка подписи)</t>
  </si>
  <si>
    <t xml:space="preserve">                                                                 (подпись)   (расшифровка подписи)</t>
  </si>
  <si>
    <r>
      <rPr>
        <b/>
        <sz val="12"/>
        <color rgb="FF00B050"/>
        <rFont val="Times New Roman"/>
        <family val="1"/>
        <charset val="204"/>
      </rPr>
      <t>Расшифровка</t>
    </r>
    <r>
      <rPr>
        <b/>
        <sz val="12"/>
        <color theme="1"/>
        <rFont val="Times New Roman"/>
        <family val="1"/>
        <charset val="204"/>
      </rPr>
      <t xml:space="preserve"> к разделу III  Показатели по поступлениям и выплатам муниципального учреждения </t>
    </r>
  </si>
  <si>
    <t>КОСГУ</t>
  </si>
  <si>
    <t>223.11</t>
  </si>
  <si>
    <t>223.12</t>
  </si>
  <si>
    <t>223.13</t>
  </si>
  <si>
    <t>223.14</t>
  </si>
  <si>
    <t>225.1м</t>
  </si>
  <si>
    <t>225.1д</t>
  </si>
  <si>
    <t>225.1о</t>
  </si>
  <si>
    <t>225.21</t>
  </si>
  <si>
    <t>225.23</t>
  </si>
  <si>
    <t>225.24</t>
  </si>
  <si>
    <t>225.25</t>
  </si>
  <si>
    <t>225.3</t>
  </si>
  <si>
    <t>225.51</t>
  </si>
  <si>
    <t>225.52</t>
  </si>
  <si>
    <t>225.53</t>
  </si>
  <si>
    <t>225.54</t>
  </si>
  <si>
    <t>225.7</t>
  </si>
  <si>
    <t>225.10</t>
  </si>
  <si>
    <t>226.11</t>
  </si>
  <si>
    <t>226.2</t>
  </si>
  <si>
    <t>226.4</t>
  </si>
  <si>
    <t>226.5</t>
  </si>
  <si>
    <t>226.6</t>
  </si>
  <si>
    <t>226.73д</t>
  </si>
  <si>
    <t>Справочно:</t>
  </si>
  <si>
    <t>Объем публичных обязательств, всего</t>
  </si>
  <si>
    <t>равенство</t>
  </si>
  <si>
    <t>Выбытие финансовых активов, всего</t>
  </si>
  <si>
    <t xml:space="preserve"> =строка 260 табл.2</t>
  </si>
  <si>
    <t>на закупку товаров, работ, услуг по году начала закупки:</t>
  </si>
  <si>
    <t xml:space="preserve"> = Кт задолженность на 01.01.17</t>
  </si>
  <si>
    <t>Директор МБУ ДО СЮТур</t>
  </si>
  <si>
    <t>_________________________________Р.С. Коновский</t>
  </si>
  <si>
    <t xml:space="preserve">Наименование муниципального                        </t>
  </si>
  <si>
    <t xml:space="preserve">учреждения                                              </t>
  </si>
  <si>
    <t>муниципальное  бюджетное учреждение дополнительного образования Станция юных туристов</t>
  </si>
  <si>
    <t>6154071845/615401001</t>
  </si>
  <si>
    <t>функции и полномочия учредителя               Управление образования г.Таганрога</t>
  </si>
  <si>
    <t xml:space="preserve">Адрес фактического местонахождения    </t>
  </si>
  <si>
    <t>муниципального учреждения                347930, Ростовская область, г. Таганрог, Площадь Мира,6</t>
  </si>
  <si>
    <t>образовательная деятельность по дополнительным общеразвивающим программам</t>
  </si>
  <si>
    <t>образовательная деятельность по реализации дополнительных общеразвивающих программ;</t>
  </si>
  <si>
    <t>проведение мероприятий для детей</t>
  </si>
  <si>
    <t>1.3. Перечень услуг (работ), осуществляемых на платной основе:</t>
  </si>
  <si>
    <t>не оказывает платных услуг.</t>
  </si>
  <si>
    <r>
      <t>муниципального учреждения           ______</t>
    </r>
    <r>
      <rPr>
        <u/>
        <sz val="8"/>
        <color theme="1"/>
        <rFont val="Times New Roman"/>
        <family val="1"/>
        <charset val="204"/>
      </rPr>
      <t xml:space="preserve">     </t>
    </r>
    <r>
      <rPr>
        <sz val="8"/>
        <color theme="1"/>
        <rFont val="Times New Roman"/>
        <family val="1"/>
        <charset val="204"/>
      </rPr>
      <t>________</t>
    </r>
    <r>
      <rPr>
        <u/>
        <sz val="8"/>
        <color theme="1"/>
        <rFont val="Times New Roman"/>
        <family val="1"/>
        <charset val="204"/>
      </rPr>
      <t>Ю.В. Царикович</t>
    </r>
    <r>
      <rPr>
        <sz val="8"/>
        <color theme="1"/>
        <rFont val="Times New Roman"/>
        <family val="1"/>
        <charset val="204"/>
      </rPr>
      <t>___</t>
    </r>
  </si>
  <si>
    <r>
      <t>Исполнитель                                     __________________</t>
    </r>
    <r>
      <rPr>
        <u/>
        <sz val="8"/>
        <color theme="1"/>
        <rFont val="Times New Roman"/>
        <family val="1"/>
        <charset val="204"/>
      </rPr>
      <t>Ю.В. Царикович</t>
    </r>
    <r>
      <rPr>
        <sz val="8"/>
        <color theme="1"/>
        <rFont val="Times New Roman"/>
        <family val="1"/>
        <charset val="204"/>
      </rPr>
      <t>___</t>
    </r>
  </si>
  <si>
    <r>
      <t>учреждения                                       ___________________</t>
    </r>
    <r>
      <rPr>
        <u/>
        <sz val="8"/>
        <color theme="1"/>
        <rFont val="Times New Roman"/>
        <family val="1"/>
        <charset val="204"/>
      </rPr>
      <t>Р.С. Коновский</t>
    </r>
    <r>
      <rPr>
        <sz val="8"/>
        <color theme="1"/>
        <rFont val="Times New Roman"/>
        <family val="1"/>
        <charset val="204"/>
      </rPr>
      <t>____</t>
    </r>
  </si>
  <si>
    <t xml:space="preserve">Бухгалтер </t>
  </si>
  <si>
    <t>5.1</t>
  </si>
  <si>
    <r>
      <t>субсидии на финансовое обеспечение выполнения государственного (муниципального) задания</t>
    </r>
    <r>
      <rPr>
        <sz val="8"/>
        <color rgb="FFC00000"/>
        <rFont val="Times New Roman"/>
        <family val="1"/>
        <charset val="204"/>
      </rPr>
      <t xml:space="preserve"> из федерального бюджета, бюджета субъекта Российской Федерации (местного бюджета)</t>
    </r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</si>
  <si>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</si>
  <si>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1.4. Общая балансовая стоимость недвижимого государственного (муниципального) имущества 1182281,68 рублей.</t>
  </si>
  <si>
    <t>1.5. Общая балансовая стоимость движимого государственного (муниципального) имущества 195539,77 рублей.</t>
  </si>
  <si>
    <t>ведомство</t>
  </si>
  <si>
    <t>раздел</t>
  </si>
  <si>
    <t>подраздел</t>
  </si>
  <si>
    <t>целевая статья</t>
  </si>
  <si>
    <t>вид расходов</t>
  </si>
  <si>
    <t>детализация по КОСГУ</t>
  </si>
  <si>
    <t>три знака</t>
  </si>
  <si>
    <t>два знака</t>
  </si>
  <si>
    <t>десять знаков</t>
  </si>
  <si>
    <t xml:space="preserve"> =900</t>
  </si>
  <si>
    <t>Выплаты персоналу всего:</t>
  </si>
  <si>
    <t xml:space="preserve"> =210</t>
  </si>
  <si>
    <t>оплата труда и начисления на выплаты по оплате труда</t>
  </si>
  <si>
    <t xml:space="preserve"> - заработная плата</t>
  </si>
  <si>
    <t xml:space="preserve"> - начисления на выплаты по оплате труда (взносы по обязательному социальному страхованию на выплаты по оплате труда работников)</t>
  </si>
  <si>
    <t>иные выплаты персоналу учреждений, за исключением фонда оплаты труда</t>
  </si>
  <si>
    <t xml:space="preserve"> - прочие несоциальные выплаты персоналу в денежной форме (суточные за время нахождения в командировках)</t>
  </si>
  <si>
    <t xml:space="preserve"> - транспортные услуги (в части возмещения проезда в командироваках)</t>
  </si>
  <si>
    <t xml:space="preserve"> - иные работы и услуги, в т.ч. мероприятия по распоряжению имуществом (другие услуги в части возмещения расходов проживания в командировках)</t>
  </si>
  <si>
    <t>Социальные и иные выплаты населению, всего</t>
  </si>
  <si>
    <t xml:space="preserve"> =260</t>
  </si>
  <si>
    <t xml:space="preserve"> - пенсии, пособия, выплачиваемые работодателями, нанимателями бывшим работникам (выходное пособие и пр.)</t>
  </si>
  <si>
    <t xml:space="preserve"> - социальные пособия и компенсации персоналу в денежной форме (взносы по обязательному социальному страхованию на иные выплаты работникам учреждений)</t>
  </si>
  <si>
    <t>Уплату налогов, сборов и иных платежей, всего</t>
  </si>
  <si>
    <t xml:space="preserve"> =290</t>
  </si>
  <si>
    <t xml:space="preserve"> - налоги, пошлины и сборы (уплата налога на имущество и земельного налога)</t>
  </si>
  <si>
    <t xml:space="preserve"> - налоги, пошлины и сборы (уплата прочих налогов, сборов - транспортный налог)</t>
  </si>
  <si>
    <t xml:space="preserve"> - налоги, пошлины и сборы (уплата иных платежей - плата за загрязнение окружающей среды )</t>
  </si>
  <si>
    <t xml:space="preserve"> =240</t>
  </si>
  <si>
    <t>Прочие расходы (кроме расходов на закупку товаров, работ, услуг)</t>
  </si>
  <si>
    <t xml:space="preserve"> =290 без налогов, сборов и иных платежей</t>
  </si>
  <si>
    <t>Расходы на закупку товаров, работ, услуг, всего</t>
  </si>
  <si>
    <t xml:space="preserve"> =220+300</t>
  </si>
  <si>
    <t>Услуги  связи</t>
  </si>
  <si>
    <t>Транспортные услуги</t>
  </si>
  <si>
    <t xml:space="preserve">Коммунальные услуги, в т.ч. </t>
  </si>
  <si>
    <t xml:space="preserve"> - оплата услуг отопления, горячего водоснабжения</t>
  </si>
  <si>
    <t xml:space="preserve"> - оплата услуг газоснабжения</t>
  </si>
  <si>
    <t xml:space="preserve"> - оплата потребления электрической энергии</t>
  </si>
  <si>
    <t xml:space="preserve"> - оплата холодного водоснабжения, водоотведения, за  сброс загрязняющих веществ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</si>
  <si>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</si>
  <si>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 и услуги по содержанию имущества, в т.ч.</t>
  </si>
  <si>
    <t xml:space="preserve"> - содержание в чистоте помещений, зданий, дворов, иного имущества (услуги по дератизации, дезинсекции)</t>
  </si>
  <si>
    <t xml:space="preserve"> - содержание в чистоте помещений, зданий, дворов, иного имущества (вывоз мусора)</t>
  </si>
  <si>
    <t xml:space="preserve"> - содержание в чистоте помещений, зданий, дворов, иного имущества (валка и обрезка деревьев)</t>
  </si>
  <si>
    <t xml:space="preserve"> - текущий ремонт (ремонт пожарной сигнализации)</t>
  </si>
  <si>
    <t xml:space="preserve"> - текущий ремонт (ремонт  тревожной сигнализации)</t>
  </si>
  <si>
    <t>225.22</t>
  </si>
  <si>
    <t xml:space="preserve"> - текущий ремонт (ремонт  коммунальных сетей)</t>
  </si>
  <si>
    <t xml:space="preserve"> - текущий ремонт (текущий ремонт зданий и сооружений)</t>
  </si>
  <si>
    <t xml:space="preserve"> - текущий ремонт (ремонтные работы по подготовке к зиме)</t>
  </si>
  <si>
    <t xml:space="preserve"> - противопожарные мероприятия, связанные с содержанием имущества</t>
  </si>
  <si>
    <t xml:space="preserve"> - другие расходы по содержанию имущества (расходы на техническое обслуживание пожарной сигнализации)</t>
  </si>
  <si>
    <t xml:space="preserve"> - другие расходы по содержанию имущества (расходы на техническое обслуживание тревожной сигнализации)</t>
  </si>
  <si>
    <t xml:space="preserve"> - другие расходы по содержанию имущества (прочие расходы по содержанию имущества)</t>
  </si>
  <si>
    <t xml:space="preserve"> - другие расходы по содержанию имущества (ремонт и техническое обслуживание оборудования и техники)</t>
  </si>
  <si>
    <t xml:space="preserve"> - капитальный ремонт и реставрация нефинансовых активов</t>
  </si>
  <si>
    <t xml:space="preserve"> - диагностика и ремонт автомобильной техники</t>
  </si>
  <si>
    <t>Прочие работы, услуги,в т.ч.</t>
  </si>
  <si>
    <t xml:space="preserve"> - разработка проектно-сметной документации для ремонта объектов нефинансовых активов, технических условий присоединения к сетям инженерно-технического обеспечения, увеличения потребляемой мощности и т.п.</t>
  </si>
  <si>
    <t xml:space="preserve"> - монтажные работы </t>
  </si>
  <si>
    <t xml:space="preserve"> - услуги в области информационных технологий </t>
  </si>
  <si>
    <t xml:space="preserve"> - типографские работы, услуги</t>
  </si>
  <si>
    <t xml:space="preserve"> - медицинские услуги и санитарно-эпидемиологические работы и услуги (не связанные с содержанием имущества)</t>
  </si>
  <si>
    <t xml:space="preserve"> - иные работы и услуги, в т.ч. мероприятия по распоряжению имуществом (другие услуги)</t>
  </si>
  <si>
    <t>Страхование</t>
  </si>
  <si>
    <t>бывшая статья 226.3</t>
  </si>
  <si>
    <t>Услуги, работы для целей капитальных вложений</t>
  </si>
  <si>
    <t>Увеличение стоимости основных средств (приобретение (изготовление) основных средств)</t>
  </si>
  <si>
    <t>Увеличение стоимости материальных запасов, в т.ч.</t>
  </si>
  <si>
    <t xml:space="preserve"> - увеличение стоимости продуктов питания</t>
  </si>
  <si>
    <t>бывшая ст.340,12</t>
  </si>
  <si>
    <t xml:space="preserve"> - увеличение стоимости горюче-смазочных материалов</t>
  </si>
  <si>
    <t>бывшая ст.340,13</t>
  </si>
  <si>
    <t xml:space="preserve"> - увеличение стоимости строительных материалов</t>
  </si>
  <si>
    <t>бывшая ст.340,14</t>
  </si>
  <si>
    <t xml:space="preserve"> - увеличение стоимости мягкого инвентаря</t>
  </si>
  <si>
    <t>бывшая ст.340,15</t>
  </si>
  <si>
    <t>бывшая ст.340,16б</t>
  </si>
  <si>
    <t>бывшая ст.340,16п</t>
  </si>
  <si>
    <t xml:space="preserve"> - увеличение стоимости материальных запасов для целей капитальных вложений</t>
  </si>
  <si>
    <t xml:space="preserve"> - увеличение стоимости прочих материальных запасов однократного применения</t>
  </si>
  <si>
    <t>бывшая ст.296</t>
  </si>
  <si>
    <t>Увеличение стоимости права пользования, в т.ч.</t>
  </si>
  <si>
    <t xml:space="preserve"> - 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</si>
  <si>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 xml:space="preserve"> - 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</si>
  <si>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Код по бюджетной классификации РФ</t>
  </si>
  <si>
    <t>Таблица 2 (в редакции приказа от 26.12.2018 №1638)</t>
  </si>
  <si>
    <t>источник финаснирования: местный бюджет</t>
  </si>
  <si>
    <t>07</t>
  </si>
  <si>
    <t>03</t>
  </si>
  <si>
    <t>0210002540</t>
  </si>
  <si>
    <t>0210027000</t>
  </si>
  <si>
    <t>0210028000</t>
  </si>
  <si>
    <r>
      <t>учреждения                                       ___________________</t>
    </r>
    <r>
      <rPr>
        <u/>
        <sz val="14"/>
        <color theme="1"/>
        <rFont val="Times New Roman"/>
        <family val="1"/>
        <charset val="204"/>
      </rPr>
      <t>Р.С. Коновский</t>
    </r>
    <r>
      <rPr>
        <sz val="14"/>
        <color theme="1"/>
        <rFont val="Times New Roman"/>
        <family val="1"/>
        <charset val="204"/>
      </rPr>
      <t>____</t>
    </r>
  </si>
  <si>
    <t>на 01.01.2019 г.</t>
  </si>
  <si>
    <t>226.77</t>
  </si>
  <si>
    <t>Услуги но охране</t>
  </si>
  <si>
    <t>Пособие за первые три дня временной нетрудоспособности за счет средств работодателя</t>
  </si>
  <si>
    <t>266.2</t>
  </si>
  <si>
    <t>346.1</t>
  </si>
  <si>
    <t>346.2</t>
  </si>
  <si>
    <t>Приобретение прочих материальных запасов</t>
  </si>
  <si>
    <t>Приобретениебутилированной воды</t>
  </si>
  <si>
    <t>Подписка на периодические печатные издания</t>
  </si>
  <si>
    <t>226.80</t>
  </si>
  <si>
    <t>226.78</t>
  </si>
  <si>
    <t>Обучение специалистов</t>
  </si>
  <si>
    <t>310.1</t>
  </si>
  <si>
    <r>
      <t>муниципального учреждения           ______</t>
    </r>
    <r>
      <rPr>
        <u/>
        <sz val="8"/>
        <color theme="1"/>
        <rFont val="Times New Roman"/>
        <family val="1"/>
        <charset val="204"/>
      </rPr>
      <t xml:space="preserve">     </t>
    </r>
    <r>
      <rPr>
        <sz val="8"/>
        <color theme="1"/>
        <rFont val="Times New Roman"/>
        <family val="1"/>
        <charset val="204"/>
      </rPr>
      <t>________А</t>
    </r>
    <r>
      <rPr>
        <u/>
        <sz val="8"/>
        <color theme="1"/>
        <rFont val="Times New Roman"/>
        <family val="1"/>
        <charset val="204"/>
      </rPr>
      <t>.В. Царикович</t>
    </r>
    <r>
      <rPr>
        <sz val="8"/>
        <color theme="1"/>
        <rFont val="Times New Roman"/>
        <family val="1"/>
        <charset val="204"/>
      </rPr>
      <t>___</t>
    </r>
  </si>
  <si>
    <r>
      <t>Исполнитель                                     __________________</t>
    </r>
    <r>
      <rPr>
        <u/>
        <sz val="8"/>
        <color theme="1"/>
        <rFont val="Times New Roman"/>
        <family val="1"/>
        <charset val="204"/>
      </rPr>
      <t>А.В. Царикович</t>
    </r>
    <r>
      <rPr>
        <sz val="8"/>
        <color theme="1"/>
        <rFont val="Times New Roman"/>
        <family val="1"/>
        <charset val="204"/>
      </rPr>
      <t>___</t>
    </r>
  </si>
  <si>
    <r>
      <t>муниципального учреждения           ______</t>
    </r>
    <r>
      <rPr>
        <u/>
        <sz val="14"/>
        <color theme="1"/>
        <rFont val="Times New Roman"/>
        <family val="1"/>
        <charset val="204"/>
      </rPr>
      <t xml:space="preserve">     </t>
    </r>
    <r>
      <rPr>
        <sz val="14"/>
        <color theme="1"/>
        <rFont val="Times New Roman"/>
        <family val="1"/>
        <charset val="204"/>
      </rPr>
      <t>________</t>
    </r>
    <r>
      <rPr>
        <u/>
        <sz val="14"/>
        <color theme="1"/>
        <rFont val="Times New Roman"/>
        <family val="1"/>
        <charset val="204"/>
      </rPr>
      <t>А.В. Царикович</t>
    </r>
    <r>
      <rPr>
        <sz val="14"/>
        <color theme="1"/>
        <rFont val="Times New Roman"/>
        <family val="1"/>
        <charset val="204"/>
      </rPr>
      <t>___</t>
    </r>
  </si>
  <si>
    <r>
      <t>Исполнитель                                     __________________</t>
    </r>
    <r>
      <rPr>
        <u/>
        <sz val="14"/>
        <color theme="1"/>
        <rFont val="Times New Roman"/>
        <family val="1"/>
        <charset val="204"/>
      </rPr>
      <t>А.В. Царикович</t>
    </r>
    <r>
      <rPr>
        <sz val="14"/>
        <color theme="1"/>
        <rFont val="Times New Roman"/>
        <family val="1"/>
        <charset val="204"/>
      </rPr>
      <t>___</t>
    </r>
  </si>
  <si>
    <t>"31" декабря 2019 г.</t>
  </si>
  <si>
    <t xml:space="preserve">          "31" декабря 2019  г.                   Дата</t>
  </si>
  <si>
    <t>на  01.01. 2020   г.</t>
  </si>
  <si>
    <t>первый год планового периода на  01.01. 2021   г.</t>
  </si>
  <si>
    <t>второй год планового периода на  01.01. 2022   г.</t>
  </si>
  <si>
    <t>на  01.01.2020   г.</t>
  </si>
  <si>
    <t>на 01.01.2020   г.</t>
  </si>
  <si>
    <t>финансово-хозяйственной деятельности на 2020 годи плановый период 2021-2022 годов.</t>
  </si>
  <si>
    <t>2020 год</t>
  </si>
  <si>
    <t>на 2020 г. очередной финансовый год</t>
  </si>
  <si>
    <t>на 2021 г. 1-ый год планового периода</t>
  </si>
  <si>
    <t>на 2022 г. 2-ой год планового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</si>
</sst>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_ ;[Red]\-#,##0.00\ "/>
  </numFmts>
  <fonts count="5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7030A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Courier New"/>
      <family val="3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8"/>
      <name val="Arial"/>
    </font>
    <font>
      <sz val="11"/>
      <color rgb="FFFF0000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b/>
      <u/>
      <sz val="8"/>
      <color theme="1"/>
      <name val="Times New Roman"/>
      <family val="1"/>
      <charset val="204"/>
    </font>
    <font>
      <b/>
      <u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8"/>
      <color theme="1"/>
      <name val="Courier New"/>
      <family val="3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rgb="FF00B05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27" fillId="0" borderId="0"/>
    <xf numFmtId="43" fontId="53" fillId="0" borderId="0" applyFont="0" applyFill="0" applyBorder="0" applyAlignment="0" applyProtection="0"/>
  </cellStyleXfs>
  <cellXfs count="29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1" xfId="0" applyBorder="1"/>
    <xf numFmtId="0" fontId="0" fillId="0" borderId="0" xfId="0" applyAlignment="1">
      <alignment horizontal="right"/>
    </xf>
    <xf numFmtId="0" fontId="9" fillId="0" borderId="0" xfId="0" applyFont="1"/>
    <xf numFmtId="0" fontId="9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/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justify" vertical="top" wrapText="1"/>
    </xf>
    <xf numFmtId="0" fontId="11" fillId="3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3" fillId="0" borderId="0" xfId="0" applyFont="1" applyAlignment="1"/>
    <xf numFmtId="0" fontId="5" fillId="0" borderId="0" xfId="0" applyFont="1" applyAlignment="1">
      <alignment horizontal="center"/>
    </xf>
    <xf numFmtId="49" fontId="11" fillId="3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9" fillId="0" borderId="1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9" fillId="0" borderId="1" xfId="0" applyFont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0" fillId="0" borderId="16" xfId="0" applyBorder="1"/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8" fillId="0" borderId="1" xfId="0" applyFont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right" vertical="top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3" fillId="3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" fontId="30" fillId="3" borderId="1" xfId="0" applyNumberFormat="1" applyFont="1" applyFill="1" applyBorder="1" applyAlignment="1">
      <alignment vertical="top" wrapText="1"/>
    </xf>
    <xf numFmtId="4" fontId="31" fillId="3" borderId="1" xfId="0" applyNumberFormat="1" applyFont="1" applyFill="1" applyBorder="1" applyAlignment="1">
      <alignment vertical="top"/>
    </xf>
    <xf numFmtId="4" fontId="29" fillId="0" borderId="1" xfId="0" applyNumberFormat="1" applyFont="1" applyBorder="1" applyAlignment="1">
      <alignment vertical="top" wrapText="1"/>
    </xf>
    <xf numFmtId="4" fontId="31" fillId="0" borderId="1" xfId="0" applyNumberFormat="1" applyFont="1" applyBorder="1" applyAlignment="1">
      <alignment vertical="top"/>
    </xf>
    <xf numFmtId="4" fontId="32" fillId="0" borderId="1" xfId="0" applyNumberFormat="1" applyFont="1" applyBorder="1" applyAlignment="1">
      <alignment vertical="top" wrapText="1"/>
    </xf>
    <xf numFmtId="4" fontId="28" fillId="0" borderId="1" xfId="0" applyNumberFormat="1" applyFont="1" applyBorder="1"/>
    <xf numFmtId="0" fontId="8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19" fillId="4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vertical="top" wrapText="1"/>
    </xf>
    <xf numFmtId="0" fontId="19" fillId="4" borderId="1" xfId="0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4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top" wrapText="1"/>
    </xf>
    <xf numFmtId="4" fontId="34" fillId="3" borderId="1" xfId="0" applyNumberFormat="1" applyFont="1" applyFill="1" applyBorder="1" applyAlignment="1">
      <alignment vertical="top" wrapText="1"/>
    </xf>
    <xf numFmtId="4" fontId="33" fillId="0" borderId="1" xfId="0" applyNumberFormat="1" applyFont="1" applyBorder="1" applyAlignment="1">
      <alignment vertical="top" wrapText="1"/>
    </xf>
    <xf numFmtId="0" fontId="30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14" fontId="0" fillId="0" borderId="1" xfId="0" applyNumberFormat="1" applyBorder="1"/>
    <xf numFmtId="0" fontId="0" fillId="0" borderId="1" xfId="0" applyFill="1" applyBorder="1"/>
    <xf numFmtId="0" fontId="9" fillId="0" borderId="0" xfId="0" applyFont="1" applyAlignment="1">
      <alignment horizontal="center"/>
    </xf>
    <xf numFmtId="0" fontId="40" fillId="0" borderId="0" xfId="0" applyFont="1" applyAlignment="1">
      <alignment horizontal="justify"/>
    </xf>
    <xf numFmtId="0" fontId="41" fillId="0" borderId="0" xfId="0" applyFont="1" applyAlignment="1">
      <alignment horizontal="justify" vertical="center"/>
    </xf>
    <xf numFmtId="0" fontId="41" fillId="0" borderId="0" xfId="0" applyFont="1" applyAlignment="1">
      <alignment horizontal="justify" vertical="top"/>
    </xf>
    <xf numFmtId="49" fontId="40" fillId="0" borderId="0" xfId="0" applyNumberFormat="1" applyFont="1" applyAlignment="1">
      <alignment horizontal="justify"/>
    </xf>
    <xf numFmtId="49" fontId="9" fillId="0" borderId="0" xfId="0" applyNumberFormat="1" applyFont="1" applyAlignment="1">
      <alignment horizontal="justify"/>
    </xf>
    <xf numFmtId="49" fontId="3" fillId="0" borderId="0" xfId="0" applyNumberFormat="1" applyFont="1" applyAlignment="1">
      <alignment horizontal="justify"/>
    </xf>
    <xf numFmtId="0" fontId="44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43" fillId="0" borderId="3" xfId="0" applyFont="1" applyFill="1" applyBorder="1" applyAlignment="1">
      <alignment horizontal="center" vertical="center"/>
    </xf>
    <xf numFmtId="0" fontId="0" fillId="5" borderId="1" xfId="0" applyFill="1" applyBorder="1"/>
    <xf numFmtId="0" fontId="16" fillId="6" borderId="3" xfId="0" applyFont="1" applyFill="1" applyBorder="1" applyAlignment="1">
      <alignment horizontal="center" wrapText="1"/>
    </xf>
    <xf numFmtId="165" fontId="43" fillId="6" borderId="3" xfId="0" applyNumberFormat="1" applyFont="1" applyFill="1" applyBorder="1" applyAlignment="1">
      <alignment horizontal="center" vertical="top"/>
    </xf>
    <xf numFmtId="0" fontId="17" fillId="5" borderId="3" xfId="0" applyFont="1" applyFill="1" applyBorder="1" applyAlignment="1">
      <alignment wrapText="1"/>
    </xf>
    <xf numFmtId="0" fontId="17" fillId="5" borderId="6" xfId="0" applyFont="1" applyFill="1" applyBorder="1" applyAlignment="1">
      <alignment wrapText="1"/>
    </xf>
    <xf numFmtId="0" fontId="17" fillId="5" borderId="3" xfId="0" applyFont="1" applyFill="1" applyBorder="1" applyAlignment="1">
      <alignment horizontal="left" wrapText="1" indent="2"/>
    </xf>
    <xf numFmtId="0" fontId="17" fillId="5" borderId="7" xfId="0" applyFont="1" applyFill="1" applyBorder="1" applyAlignment="1">
      <alignment horizontal="left" wrapText="1" indent="2"/>
    </xf>
    <xf numFmtId="0" fontId="17" fillId="5" borderId="6" xfId="0" applyFont="1" applyFill="1" applyBorder="1" applyAlignment="1">
      <alignment horizontal="left" wrapText="1" indent="2"/>
    </xf>
    <xf numFmtId="165" fontId="43" fillId="5" borderId="6" xfId="0" applyNumberFormat="1" applyFont="1" applyFill="1" applyBorder="1" applyAlignment="1">
      <alignment horizontal="center"/>
    </xf>
    <xf numFmtId="0" fontId="0" fillId="0" borderId="3" xfId="0" applyBorder="1"/>
    <xf numFmtId="0" fontId="18" fillId="6" borderId="6" xfId="0" applyFont="1" applyFill="1" applyBorder="1" applyAlignment="1">
      <alignment horizontal="center" wrapText="1"/>
    </xf>
    <xf numFmtId="0" fontId="17" fillId="5" borderId="8" xfId="0" applyFont="1" applyFill="1" applyBorder="1" applyAlignment="1">
      <alignment horizontal="left" wrapText="1"/>
    </xf>
    <xf numFmtId="0" fontId="17" fillId="5" borderId="9" xfId="0" applyFont="1" applyFill="1" applyBorder="1" applyAlignment="1">
      <alignment horizontal="left" wrapText="1"/>
    </xf>
    <xf numFmtId="16" fontId="17" fillId="5" borderId="10" xfId="0" applyNumberFormat="1" applyFont="1" applyFill="1" applyBorder="1" applyAlignment="1">
      <alignment horizontal="left" wrapText="1"/>
    </xf>
    <xf numFmtId="165" fontId="43" fillId="5" borderId="3" xfId="0" applyNumberFormat="1" applyFont="1" applyFill="1" applyBorder="1" applyAlignment="1" applyProtection="1">
      <alignment horizontal="center"/>
      <protection locked="0"/>
    </xf>
    <xf numFmtId="0" fontId="17" fillId="5" borderId="5" xfId="0" applyFont="1" applyFill="1" applyBorder="1" applyAlignment="1">
      <alignment horizontal="left" wrapText="1"/>
    </xf>
    <xf numFmtId="165" fontId="43" fillId="5" borderId="7" xfId="0" applyNumberFormat="1" applyFont="1" applyFill="1" applyBorder="1" applyAlignment="1" applyProtection="1">
      <alignment horizontal="center"/>
      <protection locked="0"/>
    </xf>
    <xf numFmtId="0" fontId="17" fillId="5" borderId="7" xfId="0" applyFont="1" applyFill="1" applyBorder="1" applyAlignment="1">
      <alignment horizontal="left" wrapText="1"/>
    </xf>
    <xf numFmtId="0" fontId="18" fillId="6" borderId="3" xfId="0" applyFont="1" applyFill="1" applyBorder="1" applyAlignment="1">
      <alignment horizontal="center" wrapText="1"/>
    </xf>
    <xf numFmtId="0" fontId="17" fillId="5" borderId="3" xfId="0" applyFont="1" applyFill="1" applyBorder="1" applyAlignment="1">
      <alignment horizontal="left" wrapText="1"/>
    </xf>
    <xf numFmtId="16" fontId="17" fillId="5" borderId="6" xfId="0" applyNumberFormat="1" applyFont="1" applyFill="1" applyBorder="1" applyAlignment="1">
      <alignment horizontal="left" wrapText="1"/>
    </xf>
    <xf numFmtId="16" fontId="17" fillId="5" borderId="3" xfId="0" applyNumberFormat="1" applyFont="1" applyFill="1" applyBorder="1" applyAlignment="1">
      <alignment horizontal="left" wrapText="1"/>
    </xf>
    <xf numFmtId="16" fontId="17" fillId="5" borderId="7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top" wrapText="1"/>
    </xf>
    <xf numFmtId="49" fontId="45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166" fontId="11" fillId="3" borderId="1" xfId="0" applyNumberFormat="1" applyFont="1" applyFill="1" applyBorder="1" applyAlignment="1">
      <alignment horizontal="center" vertical="top" wrapText="1"/>
    </xf>
    <xf numFmtId="0" fontId="48" fillId="0" borderId="0" xfId="0" applyFont="1" applyAlignment="1">
      <alignment vertical="top" wrapText="1"/>
    </xf>
    <xf numFmtId="166" fontId="3" fillId="0" borderId="1" xfId="0" applyNumberFormat="1" applyFont="1" applyBorder="1" applyAlignment="1">
      <alignment horizontal="center" vertical="top" wrapText="1"/>
    </xf>
    <xf numFmtId="166" fontId="34" fillId="3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 vertical="top"/>
    </xf>
    <xf numFmtId="166" fontId="34" fillId="0" borderId="1" xfId="0" applyNumberFormat="1" applyFont="1" applyBorder="1" applyAlignment="1">
      <alignment horizontal="center" vertical="top" wrapText="1"/>
    </xf>
    <xf numFmtId="0" fontId="24" fillId="0" borderId="0" xfId="0" applyFont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166" fontId="23" fillId="0" borderId="1" xfId="0" applyNumberFormat="1" applyFont="1" applyBorder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6" fillId="0" borderId="0" xfId="0" applyFont="1" applyAlignment="1">
      <alignment vertical="top"/>
    </xf>
    <xf numFmtId="0" fontId="25" fillId="0" borderId="1" xfId="0" applyFont="1" applyFill="1" applyBorder="1" applyAlignment="1">
      <alignment horizontal="center" vertical="top"/>
    </xf>
    <xf numFmtId="0" fontId="49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66" fontId="11" fillId="0" borderId="1" xfId="0" applyNumberFormat="1" applyFont="1" applyBorder="1" applyAlignment="1">
      <alignment horizontal="center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5" fontId="43" fillId="2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164" fontId="0" fillId="0" borderId="0" xfId="0" applyNumberFormat="1" applyBorder="1" applyAlignment="1">
      <alignment horizont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3" fillId="9" borderId="1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top" wrapText="1"/>
    </xf>
    <xf numFmtId="166" fontId="11" fillId="7" borderId="1" xfId="0" applyNumberFormat="1" applyFont="1" applyFill="1" applyBorder="1" applyAlignment="1">
      <alignment horizontal="center" vertical="top" wrapText="1"/>
    </xf>
    <xf numFmtId="166" fontId="11" fillId="8" borderId="1" xfId="0" applyNumberFormat="1" applyFont="1" applyFill="1" applyBorder="1" applyAlignment="1">
      <alignment horizontal="center" vertical="top" wrapText="1"/>
    </xf>
    <xf numFmtId="166" fontId="11" fillId="9" borderId="1" xfId="0" applyNumberFormat="1" applyFont="1" applyFill="1" applyBorder="1" applyAlignment="1">
      <alignment horizontal="center" vertical="top" wrapText="1"/>
    </xf>
    <xf numFmtId="166" fontId="3" fillId="7" borderId="1" xfId="0" applyNumberFormat="1" applyFont="1" applyFill="1" applyBorder="1" applyAlignment="1">
      <alignment horizontal="center" vertical="top" wrapText="1"/>
    </xf>
    <xf numFmtId="166" fontId="3" fillId="8" borderId="1" xfId="0" applyNumberFormat="1" applyFont="1" applyFill="1" applyBorder="1" applyAlignment="1">
      <alignment horizontal="center" vertical="top" wrapText="1"/>
    </xf>
    <xf numFmtId="166" fontId="3" fillId="9" borderId="1" xfId="0" applyNumberFormat="1" applyFont="1" applyFill="1" applyBorder="1" applyAlignment="1">
      <alignment horizontal="center" vertical="top" wrapText="1"/>
    </xf>
    <xf numFmtId="166" fontId="34" fillId="7" borderId="1" xfId="0" applyNumberFormat="1" applyFont="1" applyFill="1" applyBorder="1" applyAlignment="1">
      <alignment horizontal="center" vertical="top" wrapText="1"/>
    </xf>
    <xf numFmtId="166" fontId="34" fillId="8" borderId="1" xfId="0" applyNumberFormat="1" applyFont="1" applyFill="1" applyBorder="1" applyAlignment="1">
      <alignment horizontal="center" vertical="top" wrapText="1"/>
    </xf>
    <xf numFmtId="166" fontId="34" fillId="9" borderId="1" xfId="0" applyNumberFormat="1" applyFont="1" applyFill="1" applyBorder="1" applyAlignment="1">
      <alignment horizontal="center" vertical="top" wrapText="1"/>
    </xf>
    <xf numFmtId="166" fontId="23" fillId="7" borderId="1" xfId="0" applyNumberFormat="1" applyFont="1" applyFill="1" applyBorder="1" applyAlignment="1">
      <alignment horizontal="center" vertical="top" wrapText="1"/>
    </xf>
    <xf numFmtId="166" fontId="23" fillId="8" borderId="1" xfId="0" applyNumberFormat="1" applyFont="1" applyFill="1" applyBorder="1" applyAlignment="1">
      <alignment horizontal="center" vertical="top" wrapText="1"/>
    </xf>
    <xf numFmtId="166" fontId="23" fillId="9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49" fontId="19" fillId="0" borderId="1" xfId="0" applyNumberFormat="1" applyFont="1" applyFill="1" applyBorder="1" applyAlignment="1">
      <alignment horizontal="center" vertical="top"/>
    </xf>
    <xf numFmtId="0" fontId="11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 wrapText="1"/>
    </xf>
    <xf numFmtId="0" fontId="19" fillId="7" borderId="1" xfId="0" applyFont="1" applyFill="1" applyBorder="1" applyAlignment="1">
      <alignment horizontal="center" vertical="top" wrapText="1"/>
    </xf>
    <xf numFmtId="0" fontId="20" fillId="7" borderId="1" xfId="0" applyFont="1" applyFill="1" applyBorder="1" applyAlignment="1">
      <alignment horizontal="center" vertical="top"/>
    </xf>
    <xf numFmtId="0" fontId="19" fillId="7" borderId="1" xfId="0" applyFont="1" applyFill="1" applyBorder="1" applyAlignment="1">
      <alignment horizontal="center" vertical="top"/>
    </xf>
    <xf numFmtId="0" fontId="22" fillId="7" borderId="1" xfId="0" applyFont="1" applyFill="1" applyBorder="1" applyAlignment="1">
      <alignment horizontal="center" vertical="top"/>
    </xf>
    <xf numFmtId="0" fontId="25" fillId="7" borderId="1" xfId="0" applyFont="1" applyFill="1" applyBorder="1" applyAlignment="1">
      <alignment horizontal="center" vertical="top"/>
    </xf>
    <xf numFmtId="0" fontId="20" fillId="7" borderId="1" xfId="0" applyFont="1" applyFill="1" applyBorder="1" applyAlignment="1">
      <alignment horizontal="center" vertical="top" wrapText="1"/>
    </xf>
    <xf numFmtId="0" fontId="22" fillId="7" borderId="1" xfId="0" applyFont="1" applyFill="1" applyBorder="1" applyAlignment="1">
      <alignment horizontal="center" vertical="top" wrapText="1"/>
    </xf>
    <xf numFmtId="0" fontId="50" fillId="0" borderId="0" xfId="0" applyFont="1" applyAlignment="1"/>
    <xf numFmtId="0" fontId="50" fillId="0" borderId="0" xfId="0" applyFont="1" applyAlignment="1">
      <alignment horizontal="center"/>
    </xf>
    <xf numFmtId="0" fontId="51" fillId="0" borderId="0" xfId="0" applyFont="1"/>
    <xf numFmtId="0" fontId="50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0" fillId="0" borderId="0" xfId="0" applyFont="1" applyBorder="1" applyAlignment="1">
      <alignment horizontal="justify" vertical="top" wrapText="1"/>
    </xf>
    <xf numFmtId="0" fontId="50" fillId="0" borderId="0" xfId="0" applyFont="1" applyBorder="1" applyAlignment="1">
      <alignment horizontal="center" vertical="top" wrapText="1"/>
    </xf>
    <xf numFmtId="164" fontId="51" fillId="0" borderId="0" xfId="0" applyNumberFormat="1" applyFont="1" applyBorder="1" applyAlignment="1">
      <alignment horizontal="center"/>
    </xf>
    <xf numFmtId="166" fontId="22" fillId="7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166" fontId="20" fillId="0" borderId="1" xfId="0" applyNumberFormat="1" applyFont="1" applyFill="1" applyBorder="1" applyAlignment="1">
      <alignment horizontal="center" vertical="top"/>
    </xf>
    <xf numFmtId="0" fontId="50" fillId="0" borderId="0" xfId="0" applyFont="1" applyAlignment="1">
      <alignment horizontal="left"/>
    </xf>
    <xf numFmtId="43" fontId="11" fillId="3" borderId="1" xfId="3" applyFont="1" applyFill="1" applyBorder="1" applyAlignment="1">
      <alignment horizontal="justify" vertical="top" wrapText="1"/>
    </xf>
    <xf numFmtId="43" fontId="11" fillId="3" borderId="1" xfId="3" applyFont="1" applyFill="1" applyBorder="1" applyAlignment="1">
      <alignment horizontal="center" vertical="top" wrapText="1"/>
    </xf>
    <xf numFmtId="43" fontId="11" fillId="7" borderId="1" xfId="3" applyFont="1" applyFill="1" applyBorder="1" applyAlignment="1">
      <alignment horizontal="center" vertical="top" wrapText="1"/>
    </xf>
    <xf numFmtId="43" fontId="48" fillId="0" borderId="0" xfId="3" applyFont="1" applyAlignment="1">
      <alignment vertical="top" wrapText="1"/>
    </xf>
    <xf numFmtId="43" fontId="1" fillId="0" borderId="0" xfId="3" applyFont="1" applyAlignment="1">
      <alignment vertical="top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39" fillId="0" borderId="0" xfId="0" applyFont="1" applyAlignment="1">
      <alignment horizontal="right"/>
    </xf>
    <xf numFmtId="0" fontId="39" fillId="0" borderId="2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165" fontId="43" fillId="0" borderId="3" xfId="0" applyNumberFormat="1" applyFont="1" applyFill="1" applyBorder="1" applyAlignment="1" applyProtection="1">
      <alignment horizontal="center"/>
      <protection locked="0"/>
    </xf>
    <xf numFmtId="165" fontId="43" fillId="0" borderId="7" xfId="0" applyNumberFormat="1" applyFont="1" applyFill="1" applyBorder="1" applyAlignment="1" applyProtection="1">
      <alignment horizontal="center"/>
      <protection locked="0"/>
    </xf>
    <xf numFmtId="165" fontId="43" fillId="5" borderId="3" xfId="0" applyNumberFormat="1" applyFont="1" applyFill="1" applyBorder="1" applyAlignment="1" applyProtection="1">
      <alignment horizontal="center"/>
      <protection locked="0"/>
    </xf>
    <xf numFmtId="165" fontId="43" fillId="5" borderId="7" xfId="0" applyNumberFormat="1" applyFont="1" applyFill="1" applyBorder="1" applyAlignment="1" applyProtection="1">
      <alignment horizontal="center"/>
      <protection locked="0"/>
    </xf>
    <xf numFmtId="165" fontId="43" fillId="5" borderId="11" xfId="0" applyNumberFormat="1" applyFont="1" applyFill="1" applyBorder="1" applyAlignment="1" applyProtection="1">
      <alignment horizontal="center"/>
      <protection locked="0"/>
    </xf>
    <xf numFmtId="165" fontId="43" fillId="2" borderId="3" xfId="0" applyNumberFormat="1" applyFont="1" applyFill="1" applyBorder="1" applyAlignment="1" applyProtection="1">
      <alignment horizontal="center"/>
      <protection locked="0"/>
    </xf>
    <xf numFmtId="165" fontId="43" fillId="2" borderId="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43" fillId="5" borderId="3" xfId="0" applyNumberFormat="1" applyFont="1" applyFill="1" applyBorder="1" applyAlignment="1">
      <alignment horizontal="center"/>
    </xf>
    <xf numFmtId="165" fontId="43" fillId="5" borderId="7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3" fillId="0" borderId="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45" fillId="0" borderId="3" xfId="0" applyFont="1" applyBorder="1" applyAlignment="1">
      <alignment horizontal="center" vertical="top" wrapText="1"/>
    </xf>
    <xf numFmtId="0" fontId="46" fillId="0" borderId="7" xfId="0" applyFont="1" applyBorder="1" applyAlignment="1">
      <alignment horizontal="center" vertical="top" wrapText="1"/>
    </xf>
    <xf numFmtId="0" fontId="3" fillId="8" borderId="3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7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44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6" fillId="0" borderId="16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59;&#1061;&#1043;&#1040;&#1051;&#1058;&#1045;&#1056;&#1048;&#1071;%201\&#1055;&#1051;&#1040;&#1053;%20&#1060;&#1048;&#1053;-&#1061;&#1054;&#1047;.&#1044;&#1045;&#1071;&#1058;&#1045;&#1051;&#1068;&#1053;&#1054;&#1057;&#1058;&#1048;\&#1062;&#1042;&#1056;%202019\&#1055;&#1060;&#1061;&#1044;\01.01.2019%20&#1062;&#1042;&#1056;%20&#1055;&#1060;&#1061;&#1044;%20&#1043;&#1054;&#1058;&#1054;&#1042;&#1067;&#104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раздел 1"/>
      <sheetName val="раздел 2, табл.1"/>
      <sheetName val="таблица 2"/>
      <sheetName val="таблица 2.1"/>
      <sheetName val="таблица 3"/>
      <sheetName val="таблица 4"/>
      <sheetName val="07030210002540611"/>
      <sheetName val="07030210027000611"/>
      <sheetName val="07030210028000611"/>
      <sheetName val="07030210002540612"/>
      <sheetName val="07070430021230612"/>
      <sheetName val="070704300S3130612(м.б.)"/>
      <sheetName val="070704300S3130612(о.б.)"/>
      <sheetName val="00000000000000000130"/>
      <sheetName val="0000000000000000018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2">
          <cell r="Q32"/>
        </row>
        <row r="34">
          <cell r="Q34"/>
        </row>
        <row r="35">
          <cell r="Q35"/>
        </row>
        <row r="36">
          <cell r="Q36">
            <v>0</v>
          </cell>
        </row>
        <row r="37">
          <cell r="Q37"/>
        </row>
        <row r="38">
          <cell r="Q38"/>
        </row>
        <row r="39">
          <cell r="Q39"/>
        </row>
        <row r="40">
          <cell r="Q40"/>
        </row>
        <row r="41">
          <cell r="Q41"/>
        </row>
        <row r="43">
          <cell r="Q43"/>
        </row>
        <row r="44">
          <cell r="Q44"/>
        </row>
        <row r="45">
          <cell r="Q45"/>
        </row>
        <row r="47">
          <cell r="Q47"/>
        </row>
        <row r="48">
          <cell r="Q48"/>
        </row>
        <row r="49">
          <cell r="Q49"/>
        </row>
        <row r="50">
          <cell r="Q50"/>
        </row>
        <row r="51">
          <cell r="Q51"/>
        </row>
        <row r="53">
          <cell r="Q53"/>
        </row>
        <row r="54">
          <cell r="Q54"/>
        </row>
        <row r="55">
          <cell r="Q55">
            <v>0</v>
          </cell>
        </row>
        <row r="56">
          <cell r="Q56"/>
        </row>
        <row r="57">
          <cell r="Q57"/>
        </row>
        <row r="58">
          <cell r="Q58"/>
        </row>
        <row r="59">
          <cell r="Q59"/>
        </row>
        <row r="60">
          <cell r="Q60"/>
        </row>
        <row r="62">
          <cell r="Q62"/>
        </row>
        <row r="63">
          <cell r="Q63"/>
        </row>
        <row r="64">
          <cell r="Q64"/>
        </row>
        <row r="65">
          <cell r="Q65"/>
        </row>
        <row r="66">
          <cell r="Q66"/>
        </row>
        <row r="67">
          <cell r="Q67"/>
        </row>
        <row r="68">
          <cell r="Q68"/>
        </row>
        <row r="69">
          <cell r="Q69"/>
        </row>
        <row r="71">
          <cell r="Q71"/>
        </row>
        <row r="72">
          <cell r="Q72"/>
        </row>
        <row r="73">
          <cell r="Q73"/>
        </row>
        <row r="74">
          <cell r="Q74"/>
        </row>
        <row r="75">
          <cell r="Q75"/>
        </row>
        <row r="76">
          <cell r="Q76"/>
        </row>
        <row r="78">
          <cell r="Q78"/>
        </row>
        <row r="79">
          <cell r="Q79"/>
        </row>
        <row r="82">
          <cell r="Q82"/>
        </row>
        <row r="83">
          <cell r="Q83"/>
        </row>
        <row r="84">
          <cell r="Q84"/>
        </row>
        <row r="86">
          <cell r="Q86"/>
        </row>
        <row r="87">
          <cell r="Q87"/>
        </row>
        <row r="91">
          <cell r="Q91"/>
        </row>
        <row r="92">
          <cell r="Q92"/>
        </row>
        <row r="94">
          <cell r="Q94"/>
        </row>
        <row r="95">
          <cell r="Q95"/>
        </row>
        <row r="97">
          <cell r="Q97"/>
        </row>
        <row r="98">
          <cell r="Q98"/>
        </row>
        <row r="99">
          <cell r="Q99">
            <v>0</v>
          </cell>
        </row>
        <row r="100">
          <cell r="Q100"/>
        </row>
        <row r="101">
          <cell r="Q101"/>
        </row>
        <row r="102">
          <cell r="Q102"/>
        </row>
        <row r="103">
          <cell r="Q103"/>
        </row>
        <row r="104">
          <cell r="Q104"/>
        </row>
        <row r="105">
          <cell r="Q105"/>
        </row>
        <row r="106">
          <cell r="Q106"/>
        </row>
        <row r="107">
          <cell r="Q107">
            <v>0</v>
          </cell>
        </row>
        <row r="108">
          <cell r="Q108"/>
        </row>
        <row r="109">
          <cell r="Q109"/>
        </row>
        <row r="110">
          <cell r="Q110"/>
        </row>
        <row r="111">
          <cell r="Q111">
            <v>0.81</v>
          </cell>
        </row>
        <row r="112">
          <cell r="Q112"/>
        </row>
      </sheetData>
      <sheetData sheetId="14">
        <row r="32">
          <cell r="Q32"/>
        </row>
        <row r="34">
          <cell r="Q34"/>
        </row>
        <row r="35">
          <cell r="Q35"/>
        </row>
        <row r="36">
          <cell r="Q36">
            <v>0</v>
          </cell>
        </row>
        <row r="37">
          <cell r="Q37"/>
        </row>
        <row r="38">
          <cell r="Q38"/>
        </row>
        <row r="39">
          <cell r="Q39"/>
        </row>
        <row r="40">
          <cell r="Q40"/>
        </row>
        <row r="41">
          <cell r="Q41"/>
        </row>
        <row r="43">
          <cell r="Q43"/>
        </row>
        <row r="44">
          <cell r="Q44"/>
        </row>
        <row r="45">
          <cell r="Q45"/>
        </row>
        <row r="47">
          <cell r="Q47"/>
        </row>
        <row r="48">
          <cell r="Q48"/>
        </row>
        <row r="49">
          <cell r="Q49"/>
        </row>
        <row r="50">
          <cell r="Q50"/>
        </row>
        <row r="51">
          <cell r="Q51"/>
        </row>
        <row r="53">
          <cell r="Q53"/>
        </row>
        <row r="54">
          <cell r="Q54"/>
        </row>
        <row r="55">
          <cell r="Q55">
            <v>0</v>
          </cell>
        </row>
        <row r="56">
          <cell r="Q56"/>
        </row>
        <row r="57">
          <cell r="Q57"/>
        </row>
        <row r="58">
          <cell r="Q58"/>
        </row>
        <row r="59">
          <cell r="Q59"/>
        </row>
        <row r="60">
          <cell r="Q60"/>
        </row>
        <row r="62">
          <cell r="Q62"/>
        </row>
        <row r="63">
          <cell r="Q63"/>
        </row>
        <row r="64">
          <cell r="Q64"/>
        </row>
        <row r="65">
          <cell r="Q65"/>
        </row>
        <row r="66">
          <cell r="Q66"/>
        </row>
        <row r="67">
          <cell r="Q67"/>
        </row>
        <row r="68">
          <cell r="Q68"/>
        </row>
        <row r="69">
          <cell r="Q69"/>
        </row>
        <row r="71">
          <cell r="Q71"/>
        </row>
        <row r="72">
          <cell r="Q72"/>
        </row>
        <row r="73">
          <cell r="Q73"/>
        </row>
        <row r="74">
          <cell r="Q74"/>
        </row>
        <row r="75">
          <cell r="Q75"/>
        </row>
        <row r="76">
          <cell r="Q76"/>
        </row>
        <row r="78">
          <cell r="Q78"/>
        </row>
        <row r="79">
          <cell r="Q79"/>
        </row>
        <row r="82">
          <cell r="Q82"/>
        </row>
        <row r="83">
          <cell r="Q83"/>
        </row>
        <row r="84">
          <cell r="Q84"/>
        </row>
        <row r="86">
          <cell r="Q86"/>
        </row>
        <row r="87">
          <cell r="Q87"/>
        </row>
        <row r="91">
          <cell r="Q91"/>
        </row>
        <row r="92">
          <cell r="Q92"/>
        </row>
        <row r="94">
          <cell r="Q94"/>
        </row>
        <row r="95">
          <cell r="Q95"/>
        </row>
        <row r="97">
          <cell r="Q97"/>
        </row>
        <row r="98">
          <cell r="Q98"/>
        </row>
        <row r="99">
          <cell r="Q99">
            <v>0</v>
          </cell>
        </row>
        <row r="100">
          <cell r="Q100"/>
        </row>
        <row r="101">
          <cell r="Q101"/>
        </row>
        <row r="102">
          <cell r="Q102"/>
        </row>
        <row r="103">
          <cell r="Q103"/>
        </row>
        <row r="104">
          <cell r="Q104"/>
        </row>
        <row r="105">
          <cell r="Q105"/>
        </row>
        <row r="106">
          <cell r="Q106"/>
        </row>
        <row r="107">
          <cell r="Q107">
            <v>0</v>
          </cell>
        </row>
        <row r="108">
          <cell r="Q108"/>
        </row>
        <row r="109">
          <cell r="Q109"/>
        </row>
        <row r="110">
          <cell r="Q110"/>
        </row>
        <row r="111">
          <cell r="Q111"/>
        </row>
        <row r="112">
          <cell r="Q112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garantf1://3000000.0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garantf1://3000000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garantf1://3000000.0/" TargetMode="External"/><Relationship Id="rId1" Type="http://schemas.openxmlformats.org/officeDocument/2006/relationships/hyperlink" Target="garantf1://3000000.0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garantf1://3000000.0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garantf1://3000000.0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garantf1://3000000.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65"/>
  <sheetViews>
    <sheetView showRuler="0" view="pageLayout" topLeftCell="A2" zoomScale="130" zoomScalePageLayoutView="130" workbookViewId="0">
      <selection activeCell="B16" sqref="B16:C16"/>
    </sheetView>
  </sheetViews>
  <sheetFormatPr defaultRowHeight="15" x14ac:dyDescent="0.25"/>
  <cols>
    <col min="1" max="1" width="16.28515625" customWidth="1"/>
    <col min="2" max="2" width="54.7109375" customWidth="1"/>
    <col min="3" max="3" width="15.28515625" customWidth="1"/>
    <col min="4" max="4" width="10.5703125" customWidth="1"/>
    <col min="6" max="7" width="10.42578125" customWidth="1"/>
    <col min="9" max="9" width="11.5703125" customWidth="1"/>
    <col min="10" max="10" width="10.28515625" customWidth="1"/>
  </cols>
  <sheetData>
    <row r="1" spans="1:5" ht="77.25" hidden="1" customHeight="1" x14ac:dyDescent="0.25">
      <c r="C1" s="231"/>
      <c r="D1" s="231"/>
      <c r="E1" s="231"/>
    </row>
    <row r="2" spans="1:5" ht="43.5" customHeight="1" x14ac:dyDescent="0.25"/>
    <row r="3" spans="1:5" x14ac:dyDescent="0.25">
      <c r="B3" s="1"/>
      <c r="C3" s="2" t="s">
        <v>0</v>
      </c>
      <c r="D3" s="1"/>
    </row>
    <row r="4" spans="1:5" ht="19.899999999999999" customHeight="1" x14ac:dyDescent="0.25">
      <c r="B4" s="3"/>
    </row>
    <row r="5" spans="1:5" ht="15" customHeight="1" x14ac:dyDescent="0.25">
      <c r="C5" s="93" t="s">
        <v>137</v>
      </c>
    </row>
    <row r="6" spans="1:5" ht="10.15" customHeight="1" x14ac:dyDescent="0.25">
      <c r="C6" s="1" t="s">
        <v>1</v>
      </c>
    </row>
    <row r="7" spans="1:5" ht="9" customHeight="1" x14ac:dyDescent="0.25">
      <c r="C7" s="1"/>
    </row>
    <row r="8" spans="1:5" ht="16.149999999999999" hidden="1" customHeight="1" x14ac:dyDescent="0.25">
      <c r="C8" s="3"/>
    </row>
    <row r="9" spans="1:5" ht="14.45" customHeight="1" x14ac:dyDescent="0.25">
      <c r="C9" s="94" t="s">
        <v>138</v>
      </c>
      <c r="D9" s="95"/>
    </row>
    <row r="10" spans="1:5" ht="11.45" customHeight="1" x14ac:dyDescent="0.25">
      <c r="C10" s="1" t="s">
        <v>2</v>
      </c>
    </row>
    <row r="11" spans="1:5" ht="15.6" customHeight="1" x14ac:dyDescent="0.25">
      <c r="C11" s="3"/>
    </row>
    <row r="12" spans="1:5" ht="22.15" customHeight="1" x14ac:dyDescent="0.25">
      <c r="C12" s="17" t="s">
        <v>273</v>
      </c>
    </row>
    <row r="13" spans="1:5" x14ac:dyDescent="0.25">
      <c r="B13" s="1"/>
    </row>
    <row r="14" spans="1:5" x14ac:dyDescent="0.25">
      <c r="A14" s="230" t="s">
        <v>3</v>
      </c>
      <c r="B14" s="230"/>
      <c r="C14" s="230"/>
      <c r="D14" s="230"/>
      <c r="E14" s="91"/>
    </row>
    <row r="15" spans="1:5" x14ac:dyDescent="0.25">
      <c r="A15" s="230" t="s">
        <v>280</v>
      </c>
      <c r="B15" s="230"/>
      <c r="C15" s="230"/>
      <c r="D15" s="230"/>
      <c r="E15" s="91"/>
    </row>
    <row r="16" spans="1:5" x14ac:dyDescent="0.25">
      <c r="B16" s="230"/>
      <c r="C16" s="230"/>
    </row>
    <row r="17" spans="1:4" ht="15" hidden="1" customHeight="1" x14ac:dyDescent="0.25"/>
    <row r="18" spans="1:4" ht="15" hidden="1" customHeight="1" x14ac:dyDescent="0.25">
      <c r="B18" s="5"/>
    </row>
    <row r="19" spans="1:4" x14ac:dyDescent="0.25">
      <c r="B19" s="5" t="s">
        <v>4</v>
      </c>
      <c r="D19" s="6" t="s">
        <v>5</v>
      </c>
    </row>
    <row r="20" spans="1:4" x14ac:dyDescent="0.25">
      <c r="B20" s="7"/>
      <c r="C20" s="8" t="s">
        <v>6</v>
      </c>
      <c r="D20" s="9"/>
    </row>
    <row r="21" spans="1:4" x14ac:dyDescent="0.25">
      <c r="B21" s="232" t="s">
        <v>274</v>
      </c>
      <c r="C21" s="233"/>
      <c r="D21" s="96">
        <v>43830</v>
      </c>
    </row>
    <row r="22" spans="1:4" x14ac:dyDescent="0.25">
      <c r="B22" s="7"/>
      <c r="C22" s="10"/>
      <c r="D22" s="9"/>
    </row>
    <row r="23" spans="1:4" x14ac:dyDescent="0.25">
      <c r="B23" s="7"/>
      <c r="C23" s="10"/>
      <c r="D23" s="9"/>
    </row>
    <row r="24" spans="1:4" ht="15" customHeight="1" x14ac:dyDescent="0.25">
      <c r="A24" s="90" t="s">
        <v>139</v>
      </c>
      <c r="B24" s="90"/>
      <c r="C24" s="8" t="s">
        <v>7</v>
      </c>
      <c r="D24" s="97">
        <v>51598051</v>
      </c>
    </row>
    <row r="25" spans="1:4" ht="15" customHeight="1" x14ac:dyDescent="0.25">
      <c r="A25" s="90" t="s">
        <v>140</v>
      </c>
      <c r="B25" s="235" t="s">
        <v>141</v>
      </c>
      <c r="C25" s="8"/>
      <c r="D25" s="9"/>
    </row>
    <row r="26" spans="1:4" x14ac:dyDescent="0.25">
      <c r="A26" s="11"/>
      <c r="B26" s="235"/>
      <c r="C26" s="8"/>
      <c r="D26" s="9"/>
    </row>
    <row r="27" spans="1:4" x14ac:dyDescent="0.25">
      <c r="A27" s="11"/>
      <c r="B27" s="12"/>
      <c r="C27" s="8"/>
      <c r="D27" s="9"/>
    </row>
    <row r="28" spans="1:4" x14ac:dyDescent="0.25">
      <c r="A28" s="11" t="s">
        <v>8</v>
      </c>
      <c r="B28" s="98" t="s">
        <v>142</v>
      </c>
      <c r="C28" s="10"/>
      <c r="D28" s="9"/>
    </row>
    <row r="29" spans="1:4" x14ac:dyDescent="0.25">
      <c r="A29" s="11" t="s">
        <v>9</v>
      </c>
      <c r="B29" s="12"/>
      <c r="C29" s="8" t="s">
        <v>10</v>
      </c>
      <c r="D29" s="9">
        <v>383</v>
      </c>
    </row>
    <row r="30" spans="1:4" x14ac:dyDescent="0.25">
      <c r="A30" s="11"/>
      <c r="B30" s="14"/>
    </row>
    <row r="31" spans="1:4" x14ac:dyDescent="0.25">
      <c r="A31" s="234" t="s">
        <v>11</v>
      </c>
      <c r="B31" s="234"/>
    </row>
    <row r="32" spans="1:4" x14ac:dyDescent="0.25">
      <c r="A32" s="234" t="s">
        <v>143</v>
      </c>
      <c r="B32" s="234"/>
      <c r="C32" s="15"/>
    </row>
    <row r="33" spans="1:5" x14ac:dyDescent="0.25">
      <c r="A33" s="11"/>
      <c r="B33" s="14"/>
    </row>
    <row r="34" spans="1:5" x14ac:dyDescent="0.25">
      <c r="A34" s="234" t="s">
        <v>144</v>
      </c>
      <c r="B34" s="234"/>
      <c r="C34" s="234"/>
    </row>
    <row r="35" spans="1:5" x14ac:dyDescent="0.25">
      <c r="A35" s="234" t="s">
        <v>145</v>
      </c>
      <c r="B35" s="234"/>
      <c r="C35" s="234"/>
    </row>
    <row r="36" spans="1:5" x14ac:dyDescent="0.25">
      <c r="A36" s="11"/>
      <c r="B36" s="14"/>
    </row>
    <row r="37" spans="1:5" x14ac:dyDescent="0.25">
      <c r="B37" s="4"/>
    </row>
    <row r="38" spans="1:5" x14ac:dyDescent="0.25">
      <c r="A38" s="230" t="s">
        <v>12</v>
      </c>
      <c r="B38" s="230"/>
      <c r="C38" s="230"/>
      <c r="D38" s="230"/>
      <c r="E38" s="16"/>
    </row>
    <row r="39" spans="1:5" ht="6.75" customHeight="1" x14ac:dyDescent="0.25">
      <c r="B39" s="4"/>
    </row>
    <row r="40" spans="1:5" x14ac:dyDescent="0.25">
      <c r="B40" s="99" t="s">
        <v>13</v>
      </c>
    </row>
    <row r="41" spans="1:5" ht="24" x14ac:dyDescent="0.25">
      <c r="B41" s="100" t="s">
        <v>146</v>
      </c>
    </row>
    <row r="42" spans="1:5" ht="15" customHeight="1" x14ac:dyDescent="0.25">
      <c r="B42" s="100"/>
    </row>
    <row r="43" spans="1:5" ht="15" hidden="1" customHeight="1" x14ac:dyDescent="0.25">
      <c r="B43" s="100"/>
    </row>
    <row r="44" spans="1:5" hidden="1" x14ac:dyDescent="0.25">
      <c r="B44" s="100"/>
    </row>
    <row r="45" spans="1:5" hidden="1" x14ac:dyDescent="0.25">
      <c r="B45" s="100"/>
    </row>
    <row r="46" spans="1:5" ht="15" hidden="1" customHeight="1" x14ac:dyDescent="0.25">
      <c r="B46" s="100"/>
    </row>
    <row r="47" spans="1:5" ht="15" hidden="1" customHeight="1" x14ac:dyDescent="0.25">
      <c r="B47" s="100"/>
    </row>
    <row r="48" spans="1:5" hidden="1" x14ac:dyDescent="0.25">
      <c r="B48" s="100"/>
    </row>
    <row r="49" spans="2:2" hidden="1" x14ac:dyDescent="0.25">
      <c r="B49" s="100"/>
    </row>
    <row r="50" spans="2:2" hidden="1" x14ac:dyDescent="0.25">
      <c r="B50" s="100"/>
    </row>
    <row r="51" spans="2:2" hidden="1" x14ac:dyDescent="0.25">
      <c r="B51" s="100"/>
    </row>
    <row r="52" spans="2:2" hidden="1" x14ac:dyDescent="0.25">
      <c r="B52" s="101"/>
    </row>
    <row r="53" spans="2:2" x14ac:dyDescent="0.25">
      <c r="B53" s="102" t="s">
        <v>14</v>
      </c>
    </row>
    <row r="54" spans="2:2" hidden="1" x14ac:dyDescent="0.25"/>
    <row r="55" spans="2:2" ht="24.75" x14ac:dyDescent="0.25">
      <c r="B55" s="103" t="s">
        <v>147</v>
      </c>
    </row>
    <row r="56" spans="2:2" x14ac:dyDescent="0.25">
      <c r="B56" s="103" t="s">
        <v>148</v>
      </c>
    </row>
    <row r="57" spans="2:2" x14ac:dyDescent="0.25">
      <c r="B57" s="102" t="s">
        <v>149</v>
      </c>
    </row>
    <row r="58" spans="2:2" x14ac:dyDescent="0.25">
      <c r="B58" s="104" t="s">
        <v>150</v>
      </c>
    </row>
    <row r="59" spans="2:2" ht="24" x14ac:dyDescent="0.25">
      <c r="B59" s="100" t="s">
        <v>158</v>
      </c>
    </row>
    <row r="60" spans="2:2" ht="24" x14ac:dyDescent="0.25">
      <c r="B60" s="100" t="s">
        <v>159</v>
      </c>
    </row>
    <row r="61" spans="2:2" x14ac:dyDescent="0.25">
      <c r="B61" s="103"/>
    </row>
    <row r="62" spans="2:2" x14ac:dyDescent="0.25">
      <c r="B62" s="11"/>
    </row>
    <row r="63" spans="2:2" x14ac:dyDescent="0.25">
      <c r="B63" s="11"/>
    </row>
    <row r="64" spans="2:2" x14ac:dyDescent="0.25">
      <c r="B64" s="11"/>
    </row>
    <row r="65" spans="2:2" x14ac:dyDescent="0.25">
      <c r="B65" s="11"/>
    </row>
  </sheetData>
  <mergeCells count="11">
    <mergeCell ref="A38:D38"/>
    <mergeCell ref="C1:E1"/>
    <mergeCell ref="A14:D14"/>
    <mergeCell ref="A15:D15"/>
    <mergeCell ref="B21:C21"/>
    <mergeCell ref="A31:B31"/>
    <mergeCell ref="A32:B32"/>
    <mergeCell ref="B16:C16"/>
    <mergeCell ref="B25:B26"/>
    <mergeCell ref="A34:C34"/>
    <mergeCell ref="A35:C35"/>
  </mergeCells>
  <pageMargins left="0.39370078740157483" right="0.31496062992125984" top="0.39370078740157483" bottom="0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138"/>
  <sheetViews>
    <sheetView view="pageBreakPreview" topLeftCell="J1" zoomScaleNormal="100" zoomScaleSheetLayoutView="100" workbookViewId="0">
      <selection activeCell="K7" sqref="K7:AH7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5" customWidth="1"/>
    <col min="4" max="4" width="10.7109375" customWidth="1"/>
    <col min="5" max="5" width="10.5703125" customWidth="1"/>
    <col min="6" max="6" width="9.140625" customWidth="1"/>
    <col min="7" max="8" width="10.42578125" customWidth="1"/>
    <col min="10" max="10" width="11.5703125" customWidth="1"/>
    <col min="11" max="11" width="10.28515625" customWidth="1"/>
    <col min="12" max="12" width="13.5703125" customWidth="1"/>
    <col min="13" max="13" width="10.7109375" customWidth="1"/>
    <col min="14" max="14" width="13" customWidth="1"/>
    <col min="15" max="15" width="13.42578125" customWidth="1"/>
    <col min="16" max="16" width="11" customWidth="1"/>
    <col min="18" max="18" width="13.85546875" customWidth="1"/>
    <col min="19" max="19" width="12.5703125" customWidth="1"/>
    <col min="20" max="20" width="13.85546875" customWidth="1"/>
    <col min="21" max="21" width="10.7109375" customWidth="1"/>
    <col min="22" max="22" width="12.5703125" customWidth="1"/>
    <col min="24" max="24" width="11" customWidth="1"/>
    <col min="28" max="28" width="13.85546875" customWidth="1"/>
    <col min="29" max="29" width="11" customWidth="1"/>
    <col min="30" max="30" width="12.7109375" customWidth="1"/>
    <col min="31" max="31" width="11.42578125" customWidth="1"/>
    <col min="32" max="32" width="10.85546875" customWidth="1"/>
  </cols>
  <sheetData>
    <row r="1" spans="2:35" ht="14.25" customHeight="1" x14ac:dyDescent="0.25">
      <c r="J1" s="289"/>
      <c r="K1" s="289"/>
      <c r="L1" s="289"/>
    </row>
    <row r="2" spans="2:35" ht="21" customHeight="1" x14ac:dyDescent="0.25">
      <c r="J2" s="46"/>
      <c r="K2" s="46"/>
      <c r="L2" s="46"/>
    </row>
    <row r="3" spans="2:35" ht="15.75" customHeight="1" x14ac:dyDescent="0.25">
      <c r="B3" s="290" t="s">
        <v>104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2:35" ht="15.75" x14ac:dyDescent="0.25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2:35" x14ac:dyDescent="0.25">
      <c r="B5" s="291" t="s">
        <v>248</v>
      </c>
      <c r="C5" s="291"/>
      <c r="D5" s="291"/>
      <c r="E5" s="47"/>
      <c r="F5" s="47"/>
    </row>
    <row r="6" spans="2:35" x14ac:dyDescent="0.25">
      <c r="B6" s="190"/>
      <c r="C6" s="190"/>
      <c r="D6" s="190"/>
      <c r="E6" s="25"/>
      <c r="F6" s="25"/>
    </row>
    <row r="7" spans="2:35" s="54" customFormat="1" ht="15.75" customHeight="1" x14ac:dyDescent="0.25">
      <c r="B7" s="57"/>
      <c r="C7" s="58"/>
      <c r="D7" s="58"/>
      <c r="E7" s="58"/>
      <c r="F7" s="58"/>
      <c r="G7" s="58"/>
      <c r="H7" s="58"/>
      <c r="I7" s="58"/>
      <c r="J7" s="58"/>
      <c r="K7" s="275" t="str">
        <f>'таблица 2'!K4:R4</f>
        <v>на  01.01. 2020   г.</v>
      </c>
      <c r="L7" s="275"/>
      <c r="M7" s="275"/>
      <c r="N7" s="275"/>
      <c r="O7" s="275"/>
      <c r="P7" s="275"/>
      <c r="Q7" s="275"/>
      <c r="R7" s="275"/>
      <c r="S7" s="275" t="str">
        <f>'таблица 2'!S4:Z4</f>
        <v>первый год планового периода на  01.01. 2021   г.</v>
      </c>
      <c r="T7" s="275"/>
      <c r="U7" s="275"/>
      <c r="V7" s="275"/>
      <c r="W7" s="275"/>
      <c r="X7" s="275"/>
      <c r="Y7" s="275"/>
      <c r="Z7" s="275"/>
      <c r="AA7" s="275" t="str">
        <f>'таблица 2'!AA4:AH4</f>
        <v>второй год планового периода на  01.01. 2022   г.</v>
      </c>
      <c r="AB7" s="275"/>
      <c r="AC7" s="275"/>
      <c r="AD7" s="275"/>
      <c r="AE7" s="275"/>
      <c r="AF7" s="275"/>
      <c r="AG7" s="275"/>
      <c r="AH7" s="275"/>
      <c r="AI7" s="135"/>
    </row>
    <row r="8" spans="2:35" s="54" customFormat="1" ht="12.75" customHeight="1" x14ac:dyDescent="0.25">
      <c r="B8" s="163" t="s">
        <v>19</v>
      </c>
      <c r="C8" s="164" t="s">
        <v>43</v>
      </c>
      <c r="D8" s="167" t="s">
        <v>246</v>
      </c>
      <c r="E8" s="168"/>
      <c r="F8" s="168"/>
      <c r="G8" s="168"/>
      <c r="H8" s="168"/>
      <c r="I8" s="168"/>
      <c r="J8" s="169"/>
      <c r="K8" s="262" t="s">
        <v>46</v>
      </c>
      <c r="L8" s="262" t="s">
        <v>47</v>
      </c>
      <c r="M8" s="262"/>
      <c r="N8" s="262"/>
      <c r="O8" s="262"/>
      <c r="P8" s="262"/>
      <c r="Q8" s="262"/>
      <c r="R8" s="262"/>
      <c r="S8" s="262" t="s">
        <v>46</v>
      </c>
      <c r="T8" s="262" t="s">
        <v>47</v>
      </c>
      <c r="U8" s="262"/>
      <c r="V8" s="262"/>
      <c r="W8" s="262"/>
      <c r="X8" s="262"/>
      <c r="Y8" s="262"/>
      <c r="Z8" s="262"/>
      <c r="AA8" s="262" t="s">
        <v>46</v>
      </c>
      <c r="AB8" s="262" t="s">
        <v>47</v>
      </c>
      <c r="AC8" s="262"/>
      <c r="AD8" s="262"/>
      <c r="AE8" s="262"/>
      <c r="AF8" s="262"/>
      <c r="AG8" s="262"/>
      <c r="AH8" s="262"/>
      <c r="AI8" s="136" t="s">
        <v>132</v>
      </c>
    </row>
    <row r="9" spans="2:35" s="54" customFormat="1" ht="57" customHeight="1" x14ac:dyDescent="0.25">
      <c r="B9" s="163"/>
      <c r="C9" s="166"/>
      <c r="D9" s="137" t="s">
        <v>160</v>
      </c>
      <c r="E9" s="137" t="s">
        <v>161</v>
      </c>
      <c r="F9" s="137" t="s">
        <v>162</v>
      </c>
      <c r="G9" s="137" t="s">
        <v>163</v>
      </c>
      <c r="H9" s="137" t="s">
        <v>164</v>
      </c>
      <c r="I9" s="137" t="s">
        <v>105</v>
      </c>
      <c r="J9" s="272" t="s">
        <v>165</v>
      </c>
      <c r="K9" s="262"/>
      <c r="L9" s="263" t="s">
        <v>156</v>
      </c>
      <c r="M9" s="265" t="s">
        <v>157</v>
      </c>
      <c r="N9" s="292" t="s">
        <v>48</v>
      </c>
      <c r="O9" s="269" t="s">
        <v>49</v>
      </c>
      <c r="P9" s="269" t="s">
        <v>50</v>
      </c>
      <c r="Q9" s="252" t="s">
        <v>51</v>
      </c>
      <c r="R9" s="254"/>
      <c r="S9" s="262"/>
      <c r="T9" s="263" t="s">
        <v>156</v>
      </c>
      <c r="U9" s="265" t="s">
        <v>157</v>
      </c>
      <c r="V9" s="292" t="s">
        <v>48</v>
      </c>
      <c r="W9" s="269" t="s">
        <v>49</v>
      </c>
      <c r="X9" s="269" t="s">
        <v>50</v>
      </c>
      <c r="Y9" s="252" t="s">
        <v>51</v>
      </c>
      <c r="Z9" s="254"/>
      <c r="AA9" s="262"/>
      <c r="AB9" s="263" t="s">
        <v>156</v>
      </c>
      <c r="AC9" s="265" t="s">
        <v>157</v>
      </c>
      <c r="AD9" s="292" t="s">
        <v>48</v>
      </c>
      <c r="AE9" s="269" t="s">
        <v>49</v>
      </c>
      <c r="AF9" s="269" t="s">
        <v>50</v>
      </c>
      <c r="AG9" s="252" t="s">
        <v>51</v>
      </c>
      <c r="AH9" s="254"/>
      <c r="AI9" s="51" t="s">
        <v>105</v>
      </c>
    </row>
    <row r="10" spans="2:35" s="54" customFormat="1" ht="79.5" customHeight="1" x14ac:dyDescent="0.25">
      <c r="B10" s="163"/>
      <c r="C10" s="166"/>
      <c r="D10" s="138" t="s">
        <v>166</v>
      </c>
      <c r="E10" s="138" t="s">
        <v>167</v>
      </c>
      <c r="F10" s="138" t="s">
        <v>167</v>
      </c>
      <c r="G10" s="138" t="s">
        <v>168</v>
      </c>
      <c r="H10" s="138" t="s">
        <v>166</v>
      </c>
      <c r="I10" s="138" t="s">
        <v>166</v>
      </c>
      <c r="J10" s="273"/>
      <c r="K10" s="262"/>
      <c r="L10" s="264"/>
      <c r="M10" s="266"/>
      <c r="N10" s="293"/>
      <c r="O10" s="270"/>
      <c r="P10" s="270"/>
      <c r="Q10" s="191" t="s">
        <v>52</v>
      </c>
      <c r="R10" s="163" t="s">
        <v>53</v>
      </c>
      <c r="S10" s="262"/>
      <c r="T10" s="264"/>
      <c r="U10" s="266"/>
      <c r="V10" s="293"/>
      <c r="W10" s="270"/>
      <c r="X10" s="270"/>
      <c r="Y10" s="191" t="s">
        <v>52</v>
      </c>
      <c r="Z10" s="163" t="s">
        <v>53</v>
      </c>
      <c r="AA10" s="262"/>
      <c r="AB10" s="264"/>
      <c r="AC10" s="266"/>
      <c r="AD10" s="293"/>
      <c r="AE10" s="270"/>
      <c r="AF10" s="270"/>
      <c r="AG10" s="191" t="s">
        <v>52</v>
      </c>
      <c r="AH10" s="163" t="s">
        <v>53</v>
      </c>
      <c r="AI10" s="135"/>
    </row>
    <row r="11" spans="2:35" s="54" customFormat="1" x14ac:dyDescent="0.25">
      <c r="B11" s="163">
        <v>1</v>
      </c>
      <c r="C11" s="165">
        <v>2</v>
      </c>
      <c r="D11" s="252">
        <v>3</v>
      </c>
      <c r="E11" s="253"/>
      <c r="F11" s="253"/>
      <c r="G11" s="253"/>
      <c r="H11" s="253"/>
      <c r="I11" s="253"/>
      <c r="J11" s="254"/>
      <c r="K11" s="165">
        <v>4</v>
      </c>
      <c r="L11" s="176">
        <v>5</v>
      </c>
      <c r="M11" s="139" t="s">
        <v>155</v>
      </c>
      <c r="N11" s="192">
        <v>6</v>
      </c>
      <c r="O11" s="165">
        <v>7</v>
      </c>
      <c r="P11" s="163">
        <v>8</v>
      </c>
      <c r="Q11" s="191">
        <v>9</v>
      </c>
      <c r="R11" s="163">
        <v>10</v>
      </c>
      <c r="S11" s="165">
        <v>4</v>
      </c>
      <c r="T11" s="176">
        <v>5</v>
      </c>
      <c r="U11" s="139" t="s">
        <v>155</v>
      </c>
      <c r="V11" s="192">
        <v>6</v>
      </c>
      <c r="W11" s="165">
        <v>7</v>
      </c>
      <c r="X11" s="163">
        <v>8</v>
      </c>
      <c r="Y11" s="191">
        <v>9</v>
      </c>
      <c r="Z11" s="163">
        <v>10</v>
      </c>
      <c r="AA11" s="165">
        <v>4</v>
      </c>
      <c r="AB11" s="176">
        <v>5</v>
      </c>
      <c r="AC11" s="139" t="s">
        <v>155</v>
      </c>
      <c r="AD11" s="192">
        <v>6</v>
      </c>
      <c r="AE11" s="165">
        <v>7</v>
      </c>
      <c r="AF11" s="163">
        <v>8</v>
      </c>
      <c r="AG11" s="191">
        <v>9</v>
      </c>
      <c r="AH11" s="163">
        <v>10</v>
      </c>
      <c r="AI11" s="135"/>
    </row>
    <row r="12" spans="2:35" s="140" customFormat="1" x14ac:dyDescent="0.25">
      <c r="B12" s="30" t="s">
        <v>54</v>
      </c>
      <c r="C12" s="31">
        <v>100</v>
      </c>
      <c r="D12" s="31" t="s">
        <v>55</v>
      </c>
      <c r="E12" s="31" t="s">
        <v>55</v>
      </c>
      <c r="F12" s="31" t="s">
        <v>55</v>
      </c>
      <c r="G12" s="31" t="s">
        <v>55</v>
      </c>
      <c r="H12" s="31" t="s">
        <v>55</v>
      </c>
      <c r="I12" s="31" t="s">
        <v>55</v>
      </c>
      <c r="J12" s="31" t="s">
        <v>55</v>
      </c>
      <c r="K12" s="141"/>
      <c r="L12" s="31">
        <f>L20</f>
        <v>0</v>
      </c>
      <c r="M12" s="141"/>
      <c r="N12" s="141">
        <f>N20</f>
        <v>0</v>
      </c>
      <c r="O12" s="31"/>
      <c r="P12" s="31"/>
      <c r="Q12" s="141"/>
      <c r="R12" s="31"/>
      <c r="S12" s="31"/>
      <c r="T12" s="31">
        <f>T20</f>
        <v>0</v>
      </c>
      <c r="U12" s="31"/>
      <c r="V12" s="141"/>
      <c r="W12" s="31"/>
      <c r="X12" s="31"/>
      <c r="Y12" s="31"/>
      <c r="Z12" s="31"/>
      <c r="AA12" s="31"/>
      <c r="AB12" s="31">
        <f>AB20</f>
        <v>0</v>
      </c>
      <c r="AC12" s="31"/>
      <c r="AD12" s="31"/>
      <c r="AE12" s="31"/>
      <c r="AF12" s="31"/>
      <c r="AG12" s="31"/>
      <c r="AH12" s="31"/>
      <c r="AI12" s="142"/>
    </row>
    <row r="13" spans="2:35" s="54" customFormat="1" x14ac:dyDescent="0.25">
      <c r="B13" s="27" t="s">
        <v>25</v>
      </c>
      <c r="C13" s="163"/>
      <c r="D13" s="163"/>
      <c r="E13" s="163"/>
      <c r="F13" s="163"/>
      <c r="G13" s="163"/>
      <c r="H13" s="163"/>
      <c r="I13" s="163"/>
      <c r="J13" s="163"/>
      <c r="K13" s="143"/>
      <c r="L13" s="163"/>
      <c r="M13" s="143"/>
      <c r="N13" s="143"/>
      <c r="O13" s="143"/>
      <c r="P13" s="143"/>
      <c r="Q13" s="143"/>
      <c r="R13" s="143"/>
      <c r="S13" s="143"/>
      <c r="T13" s="163"/>
      <c r="U13" s="143"/>
      <c r="V13" s="143"/>
      <c r="W13" s="143"/>
      <c r="X13" s="143"/>
      <c r="Y13" s="143"/>
      <c r="Z13" s="143"/>
      <c r="AA13" s="143"/>
      <c r="AB13" s="163"/>
      <c r="AC13" s="143"/>
      <c r="AD13" s="143"/>
      <c r="AE13" s="143"/>
      <c r="AF13" s="143"/>
      <c r="AG13" s="143"/>
      <c r="AH13" s="143"/>
      <c r="AI13" s="135"/>
    </row>
    <row r="14" spans="2:35" s="54" customFormat="1" x14ac:dyDescent="0.25">
      <c r="B14" s="27" t="s">
        <v>56</v>
      </c>
      <c r="C14" s="163">
        <v>110</v>
      </c>
      <c r="D14" s="163"/>
      <c r="E14" s="163"/>
      <c r="F14" s="163"/>
      <c r="G14" s="163"/>
      <c r="H14" s="163"/>
      <c r="I14" s="163"/>
      <c r="J14" s="163"/>
      <c r="K14" s="143"/>
      <c r="L14" s="163" t="s">
        <v>55</v>
      </c>
      <c r="M14" s="143"/>
      <c r="N14" s="143" t="s">
        <v>55</v>
      </c>
      <c r="O14" s="143" t="s">
        <v>55</v>
      </c>
      <c r="P14" s="143" t="s">
        <v>55</v>
      </c>
      <c r="Q14" s="143"/>
      <c r="R14" s="143" t="s">
        <v>55</v>
      </c>
      <c r="S14" s="143"/>
      <c r="T14" s="163" t="s">
        <v>55</v>
      </c>
      <c r="U14" s="143"/>
      <c r="V14" s="143" t="s">
        <v>55</v>
      </c>
      <c r="W14" s="143" t="s">
        <v>55</v>
      </c>
      <c r="X14" s="143" t="s">
        <v>55</v>
      </c>
      <c r="Y14" s="143"/>
      <c r="Z14" s="143" t="s">
        <v>55</v>
      </c>
      <c r="AA14" s="143"/>
      <c r="AB14" s="163" t="s">
        <v>55</v>
      </c>
      <c r="AC14" s="143"/>
      <c r="AD14" s="143" t="s">
        <v>55</v>
      </c>
      <c r="AE14" s="143" t="s">
        <v>55</v>
      </c>
      <c r="AF14" s="143" t="s">
        <v>55</v>
      </c>
      <c r="AG14" s="143"/>
      <c r="AH14" s="143" t="s">
        <v>55</v>
      </c>
      <c r="AI14" s="135"/>
    </row>
    <row r="15" spans="2:35" s="54" customFormat="1" x14ac:dyDescent="0.25">
      <c r="B15" s="27"/>
      <c r="C15" s="163"/>
      <c r="D15" s="163"/>
      <c r="E15" s="163"/>
      <c r="F15" s="163"/>
      <c r="G15" s="163"/>
      <c r="H15" s="163"/>
      <c r="I15" s="163"/>
      <c r="J15" s="163"/>
      <c r="K15" s="143"/>
      <c r="L15" s="163"/>
      <c r="M15" s="143"/>
      <c r="N15" s="143"/>
      <c r="O15" s="143"/>
      <c r="P15" s="143"/>
      <c r="Q15" s="143"/>
      <c r="R15" s="143"/>
      <c r="S15" s="143"/>
      <c r="T15" s="163"/>
      <c r="U15" s="143"/>
      <c r="V15" s="143"/>
      <c r="W15" s="143"/>
      <c r="X15" s="143"/>
      <c r="Y15" s="143"/>
      <c r="Z15" s="143"/>
      <c r="AA15" s="143"/>
      <c r="AB15" s="163"/>
      <c r="AC15" s="143"/>
      <c r="AD15" s="143"/>
      <c r="AE15" s="143"/>
      <c r="AF15" s="143"/>
      <c r="AG15" s="143"/>
      <c r="AH15" s="143"/>
      <c r="AI15" s="135"/>
    </row>
    <row r="16" spans="2:35" s="54" customFormat="1" x14ac:dyDescent="0.25">
      <c r="B16" s="73" t="s">
        <v>57</v>
      </c>
      <c r="C16" s="163">
        <v>120</v>
      </c>
      <c r="D16" s="52"/>
      <c r="E16" s="52"/>
      <c r="F16" s="52"/>
      <c r="G16" s="52"/>
      <c r="H16" s="52"/>
      <c r="I16" s="52"/>
      <c r="J16" s="52"/>
      <c r="K16" s="143"/>
      <c r="L16" s="52"/>
      <c r="M16" s="143"/>
      <c r="N16" s="143" t="s">
        <v>55</v>
      </c>
      <c r="O16" s="143" t="s">
        <v>55</v>
      </c>
      <c r="P16" s="143"/>
      <c r="Q16" s="143"/>
      <c r="R16" s="143"/>
      <c r="S16" s="143"/>
      <c r="T16" s="52"/>
      <c r="U16" s="143"/>
      <c r="V16" s="143" t="s">
        <v>55</v>
      </c>
      <c r="W16" s="143" t="s">
        <v>55</v>
      </c>
      <c r="X16" s="143"/>
      <c r="Y16" s="143"/>
      <c r="Z16" s="143"/>
      <c r="AA16" s="143"/>
      <c r="AB16" s="52"/>
      <c r="AC16" s="143"/>
      <c r="AD16" s="143" t="s">
        <v>55</v>
      </c>
      <c r="AE16" s="143" t="s">
        <v>55</v>
      </c>
      <c r="AF16" s="143"/>
      <c r="AG16" s="143"/>
      <c r="AH16" s="143"/>
      <c r="AI16" s="135"/>
    </row>
    <row r="17" spans="2:35" s="54" customFormat="1" ht="17.25" customHeight="1" x14ac:dyDescent="0.25">
      <c r="B17" s="63"/>
      <c r="C17" s="163"/>
      <c r="D17" s="52"/>
      <c r="E17" s="52"/>
      <c r="F17" s="52"/>
      <c r="G17" s="52"/>
      <c r="H17" s="52"/>
      <c r="I17" s="52"/>
      <c r="J17" s="52"/>
      <c r="K17" s="143"/>
      <c r="L17" s="52"/>
      <c r="M17" s="143"/>
      <c r="N17" s="143"/>
      <c r="O17" s="143"/>
      <c r="P17" s="143"/>
      <c r="Q17" s="143"/>
      <c r="R17" s="143"/>
      <c r="S17" s="143"/>
      <c r="T17" s="52"/>
      <c r="U17" s="143"/>
      <c r="V17" s="143"/>
      <c r="W17" s="143"/>
      <c r="X17" s="143"/>
      <c r="Y17" s="143"/>
      <c r="Z17" s="143"/>
      <c r="AA17" s="143"/>
      <c r="AB17" s="52"/>
      <c r="AC17" s="143"/>
      <c r="AD17" s="143"/>
      <c r="AE17" s="143"/>
      <c r="AF17" s="143"/>
      <c r="AG17" s="143"/>
      <c r="AH17" s="143"/>
      <c r="AI17" s="135"/>
    </row>
    <row r="18" spans="2:35" s="54" customFormat="1" ht="22.5" x14ac:dyDescent="0.25">
      <c r="B18" s="27" t="s">
        <v>58</v>
      </c>
      <c r="C18" s="163">
        <v>130</v>
      </c>
      <c r="D18" s="52"/>
      <c r="E18" s="52"/>
      <c r="F18" s="52"/>
      <c r="G18" s="52"/>
      <c r="H18" s="52"/>
      <c r="I18" s="52"/>
      <c r="J18" s="52"/>
      <c r="K18" s="143"/>
      <c r="L18" s="52" t="s">
        <v>55</v>
      </c>
      <c r="M18" s="143"/>
      <c r="N18" s="143" t="s">
        <v>55</v>
      </c>
      <c r="O18" s="143" t="s">
        <v>55</v>
      </c>
      <c r="P18" s="143" t="s">
        <v>55</v>
      </c>
      <c r="Q18" s="143"/>
      <c r="R18" s="143" t="s">
        <v>55</v>
      </c>
      <c r="S18" s="143"/>
      <c r="T18" s="52" t="s">
        <v>55</v>
      </c>
      <c r="U18" s="143"/>
      <c r="V18" s="143" t="s">
        <v>55</v>
      </c>
      <c r="W18" s="143" t="s">
        <v>55</v>
      </c>
      <c r="X18" s="143" t="s">
        <v>55</v>
      </c>
      <c r="Y18" s="143"/>
      <c r="Z18" s="143" t="s">
        <v>55</v>
      </c>
      <c r="AA18" s="143"/>
      <c r="AB18" s="52" t="s">
        <v>55</v>
      </c>
      <c r="AC18" s="143"/>
      <c r="AD18" s="143" t="s">
        <v>55</v>
      </c>
      <c r="AE18" s="143" t="s">
        <v>55</v>
      </c>
      <c r="AF18" s="143" t="s">
        <v>55</v>
      </c>
      <c r="AG18" s="143"/>
      <c r="AH18" s="143" t="s">
        <v>55</v>
      </c>
      <c r="AI18" s="135"/>
    </row>
    <row r="19" spans="2:35" s="54" customFormat="1" ht="57" thickBot="1" x14ac:dyDescent="0.3">
      <c r="B19" s="61" t="s">
        <v>59</v>
      </c>
      <c r="C19" s="163">
        <v>140</v>
      </c>
      <c r="D19" s="163"/>
      <c r="E19" s="163"/>
      <c r="F19" s="163"/>
      <c r="G19" s="163"/>
      <c r="H19" s="163"/>
      <c r="I19" s="163"/>
      <c r="J19" s="163"/>
      <c r="K19" s="143"/>
      <c r="L19" s="163" t="s">
        <v>55</v>
      </c>
      <c r="M19" s="143"/>
      <c r="N19" s="143" t="s">
        <v>55</v>
      </c>
      <c r="O19" s="143" t="s">
        <v>55</v>
      </c>
      <c r="P19" s="143" t="s">
        <v>55</v>
      </c>
      <c r="Q19" s="143"/>
      <c r="R19" s="143" t="s">
        <v>55</v>
      </c>
      <c r="S19" s="143"/>
      <c r="T19" s="163" t="s">
        <v>55</v>
      </c>
      <c r="U19" s="143"/>
      <c r="V19" s="143" t="s">
        <v>55</v>
      </c>
      <c r="W19" s="143" t="s">
        <v>55</v>
      </c>
      <c r="X19" s="143" t="s">
        <v>55</v>
      </c>
      <c r="Y19" s="143"/>
      <c r="Z19" s="143" t="s">
        <v>55</v>
      </c>
      <c r="AA19" s="143"/>
      <c r="AB19" s="163" t="s">
        <v>55</v>
      </c>
      <c r="AC19" s="143"/>
      <c r="AD19" s="143" t="s">
        <v>55</v>
      </c>
      <c r="AE19" s="143" t="s">
        <v>55</v>
      </c>
      <c r="AF19" s="143" t="s">
        <v>55</v>
      </c>
      <c r="AG19" s="143"/>
      <c r="AH19" s="143" t="s">
        <v>55</v>
      </c>
      <c r="AI19" s="135"/>
    </row>
    <row r="20" spans="2:35" s="54" customFormat="1" ht="23.25" thickBot="1" x14ac:dyDescent="0.3">
      <c r="B20" s="74" t="s">
        <v>60</v>
      </c>
      <c r="C20" s="163">
        <v>150</v>
      </c>
      <c r="D20" s="52"/>
      <c r="E20" s="52"/>
      <c r="F20" s="52"/>
      <c r="G20" s="52"/>
      <c r="H20" s="52"/>
      <c r="I20" s="52"/>
      <c r="J20" s="52"/>
      <c r="K20" s="143"/>
      <c r="L20" s="157">
        <f>N20</f>
        <v>0</v>
      </c>
      <c r="M20" s="143"/>
      <c r="N20" s="143">
        <f>N24</f>
        <v>0</v>
      </c>
      <c r="O20" s="143"/>
      <c r="P20" s="143" t="s">
        <v>55</v>
      </c>
      <c r="Q20" s="143" t="s">
        <v>55</v>
      </c>
      <c r="R20" s="143" t="s">
        <v>55</v>
      </c>
      <c r="S20" s="143"/>
      <c r="T20" s="52">
        <f>T24</f>
        <v>0</v>
      </c>
      <c r="U20" s="143"/>
      <c r="V20" s="143"/>
      <c r="W20" s="143"/>
      <c r="X20" s="143" t="s">
        <v>55</v>
      </c>
      <c r="Y20" s="143" t="s">
        <v>55</v>
      </c>
      <c r="Z20" s="143" t="s">
        <v>55</v>
      </c>
      <c r="AA20" s="143"/>
      <c r="AB20" s="52">
        <f>AB24</f>
        <v>0</v>
      </c>
      <c r="AC20" s="143"/>
      <c r="AD20" s="143"/>
      <c r="AE20" s="143"/>
      <c r="AF20" s="143" t="s">
        <v>55</v>
      </c>
      <c r="AG20" s="143" t="s">
        <v>55</v>
      </c>
      <c r="AH20" s="143" t="s">
        <v>55</v>
      </c>
      <c r="AI20" s="135"/>
    </row>
    <row r="21" spans="2:35" s="54" customFormat="1" x14ac:dyDescent="0.25">
      <c r="B21" s="27" t="s">
        <v>61</v>
      </c>
      <c r="C21" s="163">
        <v>160</v>
      </c>
      <c r="D21" s="163"/>
      <c r="E21" s="163"/>
      <c r="F21" s="163"/>
      <c r="G21" s="163"/>
      <c r="H21" s="163"/>
      <c r="I21" s="163"/>
      <c r="J21" s="163"/>
      <c r="K21" s="143"/>
      <c r="L21" s="163" t="s">
        <v>55</v>
      </c>
      <c r="M21" s="143"/>
      <c r="N21" s="143" t="s">
        <v>55</v>
      </c>
      <c r="O21" s="143" t="s">
        <v>55</v>
      </c>
      <c r="P21" s="143" t="s">
        <v>55</v>
      </c>
      <c r="Q21" s="143"/>
      <c r="R21" s="143"/>
      <c r="S21" s="143"/>
      <c r="T21" s="163" t="s">
        <v>55</v>
      </c>
      <c r="U21" s="143"/>
      <c r="V21" s="143" t="s">
        <v>55</v>
      </c>
      <c r="W21" s="143" t="s">
        <v>55</v>
      </c>
      <c r="X21" s="143" t="s">
        <v>55</v>
      </c>
      <c r="Y21" s="143"/>
      <c r="Z21" s="143"/>
      <c r="AA21" s="143"/>
      <c r="AB21" s="163" t="s">
        <v>55</v>
      </c>
      <c r="AC21" s="143"/>
      <c r="AD21" s="143" t="s">
        <v>55</v>
      </c>
      <c r="AE21" s="143" t="s">
        <v>55</v>
      </c>
      <c r="AF21" s="143" t="s">
        <v>55</v>
      </c>
      <c r="AG21" s="143"/>
      <c r="AH21" s="143"/>
      <c r="AI21" s="135"/>
    </row>
    <row r="22" spans="2:35" s="54" customFormat="1" x14ac:dyDescent="0.25">
      <c r="B22" s="27" t="s">
        <v>62</v>
      </c>
      <c r="C22" s="163">
        <v>180</v>
      </c>
      <c r="D22" s="163" t="s">
        <v>55</v>
      </c>
      <c r="E22" s="163" t="s">
        <v>55</v>
      </c>
      <c r="F22" s="163" t="s">
        <v>55</v>
      </c>
      <c r="G22" s="163" t="s">
        <v>55</v>
      </c>
      <c r="H22" s="163" t="s">
        <v>55</v>
      </c>
      <c r="I22" s="163" t="s">
        <v>55</v>
      </c>
      <c r="J22" s="163" t="s">
        <v>55</v>
      </c>
      <c r="K22" s="143"/>
      <c r="L22" s="163" t="s">
        <v>55</v>
      </c>
      <c r="M22" s="143"/>
      <c r="N22" s="143" t="s">
        <v>55</v>
      </c>
      <c r="O22" s="143" t="s">
        <v>55</v>
      </c>
      <c r="P22" s="143" t="s">
        <v>55</v>
      </c>
      <c r="Q22" s="143"/>
      <c r="R22" s="143" t="s">
        <v>55</v>
      </c>
      <c r="S22" s="143"/>
      <c r="T22" s="163" t="s">
        <v>55</v>
      </c>
      <c r="U22" s="143"/>
      <c r="V22" s="143" t="s">
        <v>55</v>
      </c>
      <c r="W22" s="143" t="s">
        <v>55</v>
      </c>
      <c r="X22" s="143" t="s">
        <v>55</v>
      </c>
      <c r="Y22" s="143"/>
      <c r="Z22" s="143" t="s">
        <v>55</v>
      </c>
      <c r="AA22" s="143"/>
      <c r="AB22" s="163" t="s">
        <v>55</v>
      </c>
      <c r="AC22" s="143"/>
      <c r="AD22" s="143" t="s">
        <v>55</v>
      </c>
      <c r="AE22" s="143" t="s">
        <v>55</v>
      </c>
      <c r="AF22" s="143" t="s">
        <v>55</v>
      </c>
      <c r="AG22" s="143"/>
      <c r="AH22" s="143" t="s">
        <v>55</v>
      </c>
      <c r="AI22" s="135"/>
    </row>
    <row r="23" spans="2:35" s="54" customFormat="1" x14ac:dyDescent="0.25">
      <c r="B23" s="27"/>
      <c r="C23" s="163"/>
      <c r="D23" s="163"/>
      <c r="E23" s="163"/>
      <c r="F23" s="163"/>
      <c r="G23" s="163"/>
      <c r="H23" s="163"/>
      <c r="I23" s="163"/>
      <c r="J23" s="163"/>
      <c r="K23" s="143"/>
      <c r="L23" s="163"/>
      <c r="M23" s="143"/>
      <c r="N23" s="143"/>
      <c r="O23" s="143"/>
      <c r="P23" s="143"/>
      <c r="Q23" s="143"/>
      <c r="R23" s="143"/>
      <c r="S23" s="143"/>
      <c r="T23" s="163"/>
      <c r="U23" s="143"/>
      <c r="V23" s="143"/>
      <c r="W23" s="143"/>
      <c r="X23" s="143"/>
      <c r="Y23" s="143"/>
      <c r="Z23" s="143"/>
      <c r="AA23" s="143"/>
      <c r="AB23" s="163"/>
      <c r="AC23" s="143"/>
      <c r="AD23" s="143"/>
      <c r="AE23" s="143"/>
      <c r="AF23" s="143"/>
      <c r="AG23" s="143"/>
      <c r="AH23" s="143"/>
      <c r="AI23" s="135"/>
    </row>
    <row r="24" spans="2:35" s="140" customFormat="1" x14ac:dyDescent="0.25">
      <c r="B24" s="30" t="s">
        <v>63</v>
      </c>
      <c r="C24" s="31">
        <v>200</v>
      </c>
      <c r="D24" s="31" t="s">
        <v>55</v>
      </c>
      <c r="E24" s="31" t="s">
        <v>55</v>
      </c>
      <c r="F24" s="31" t="s">
        <v>55</v>
      </c>
      <c r="G24" s="31" t="s">
        <v>55</v>
      </c>
      <c r="H24" s="31" t="s">
        <v>55</v>
      </c>
      <c r="I24" s="31" t="s">
        <v>55</v>
      </c>
      <c r="J24" s="31" t="s">
        <v>55</v>
      </c>
      <c r="K24" s="144">
        <f>K26+K36+K42+K48+K50+K52</f>
        <v>0</v>
      </c>
      <c r="L24" s="31">
        <f t="shared" ref="L24:R24" si="0">L26+L36+L42+L48+L50+L52</f>
        <v>0</v>
      </c>
      <c r="M24" s="144">
        <f t="shared" si="0"/>
        <v>0</v>
      </c>
      <c r="N24" s="144">
        <f t="shared" si="0"/>
        <v>0</v>
      </c>
      <c r="O24" s="144">
        <f t="shared" si="0"/>
        <v>0</v>
      </c>
      <c r="P24" s="144">
        <f t="shared" si="0"/>
        <v>0</v>
      </c>
      <c r="Q24" s="144">
        <f t="shared" si="0"/>
        <v>0</v>
      </c>
      <c r="R24" s="144">
        <f t="shared" si="0"/>
        <v>0</v>
      </c>
      <c r="S24" s="144">
        <f>S26+S36+S42+S48+S50+S52</f>
        <v>0</v>
      </c>
      <c r="T24" s="31">
        <f t="shared" ref="T24:Z24" si="1">T26+T36+T42+T48+T50+T52</f>
        <v>0</v>
      </c>
      <c r="U24" s="144">
        <f t="shared" si="1"/>
        <v>0</v>
      </c>
      <c r="V24" s="144">
        <f t="shared" si="1"/>
        <v>0</v>
      </c>
      <c r="W24" s="144">
        <f t="shared" si="1"/>
        <v>0</v>
      </c>
      <c r="X24" s="144">
        <f t="shared" si="1"/>
        <v>0</v>
      </c>
      <c r="Y24" s="144">
        <f t="shared" si="1"/>
        <v>0</v>
      </c>
      <c r="Z24" s="144">
        <f t="shared" si="1"/>
        <v>0</v>
      </c>
      <c r="AA24" s="144">
        <f>AA26+AA36+AA42+AA48+AA50+AA52</f>
        <v>0</v>
      </c>
      <c r="AB24" s="31">
        <f t="shared" ref="AB24:AH24" si="2">AB26+AB36+AB42+AB48+AB50+AB52</f>
        <v>0</v>
      </c>
      <c r="AC24" s="144">
        <f t="shared" si="2"/>
        <v>0</v>
      </c>
      <c r="AD24" s="144">
        <f t="shared" si="2"/>
        <v>0</v>
      </c>
      <c r="AE24" s="144">
        <f t="shared" si="2"/>
        <v>0</v>
      </c>
      <c r="AF24" s="144">
        <f t="shared" si="2"/>
        <v>0</v>
      </c>
      <c r="AG24" s="144">
        <f t="shared" si="2"/>
        <v>0</v>
      </c>
      <c r="AH24" s="144">
        <f t="shared" si="2"/>
        <v>0</v>
      </c>
      <c r="AI24" s="142" t="s">
        <v>169</v>
      </c>
    </row>
    <row r="25" spans="2:35" s="54" customFormat="1" x14ac:dyDescent="0.25">
      <c r="B25" s="27" t="s">
        <v>64</v>
      </c>
      <c r="C25" s="163"/>
      <c r="D25" s="163"/>
      <c r="E25" s="163"/>
      <c r="F25" s="163"/>
      <c r="G25" s="163"/>
      <c r="H25" s="163"/>
      <c r="I25" s="163"/>
      <c r="J25" s="163"/>
      <c r="K25" s="143"/>
      <c r="L25" s="163"/>
      <c r="M25" s="143"/>
      <c r="N25" s="143"/>
      <c r="O25" s="143"/>
      <c r="P25" s="143"/>
      <c r="Q25" s="143"/>
      <c r="R25" s="143"/>
      <c r="S25" s="143"/>
      <c r="T25" s="163"/>
      <c r="U25" s="143"/>
      <c r="V25" s="143"/>
      <c r="W25" s="143"/>
      <c r="X25" s="143"/>
      <c r="Y25" s="143"/>
      <c r="Z25" s="143"/>
      <c r="AA25" s="143"/>
      <c r="AB25" s="163"/>
      <c r="AC25" s="143"/>
      <c r="AD25" s="143"/>
      <c r="AE25" s="143"/>
      <c r="AF25" s="143"/>
      <c r="AG25" s="143"/>
      <c r="AH25" s="143"/>
      <c r="AI25" s="135"/>
    </row>
    <row r="26" spans="2:35" s="140" customFormat="1" x14ac:dyDescent="0.25">
      <c r="B26" s="75" t="s">
        <v>170</v>
      </c>
      <c r="C26" s="76">
        <v>210</v>
      </c>
      <c r="D26" s="76"/>
      <c r="E26" s="76"/>
      <c r="F26" s="76"/>
      <c r="G26" s="76"/>
      <c r="H26" s="76"/>
      <c r="I26" s="76"/>
      <c r="J26" s="76"/>
      <c r="K26" s="144">
        <f>K28+K31</f>
        <v>0</v>
      </c>
      <c r="L26" s="76">
        <f t="shared" ref="L26:R26" si="3">L28+L31</f>
        <v>0</v>
      </c>
      <c r="M26" s="144">
        <f t="shared" si="3"/>
        <v>0</v>
      </c>
      <c r="N26" s="144">
        <f t="shared" si="3"/>
        <v>0</v>
      </c>
      <c r="O26" s="144">
        <f t="shared" si="3"/>
        <v>0</v>
      </c>
      <c r="P26" s="144">
        <f t="shared" si="3"/>
        <v>0</v>
      </c>
      <c r="Q26" s="144">
        <f t="shared" si="3"/>
        <v>0</v>
      </c>
      <c r="R26" s="144">
        <f t="shared" si="3"/>
        <v>0</v>
      </c>
      <c r="S26" s="144">
        <f>S28+S31</f>
        <v>0</v>
      </c>
      <c r="T26" s="76">
        <f t="shared" ref="T26:Z26" si="4">T28+T31</f>
        <v>0</v>
      </c>
      <c r="U26" s="144">
        <f t="shared" si="4"/>
        <v>0</v>
      </c>
      <c r="V26" s="144">
        <f t="shared" si="4"/>
        <v>0</v>
      </c>
      <c r="W26" s="144">
        <f t="shared" si="4"/>
        <v>0</v>
      </c>
      <c r="X26" s="144">
        <f t="shared" si="4"/>
        <v>0</v>
      </c>
      <c r="Y26" s="144">
        <f t="shared" si="4"/>
        <v>0</v>
      </c>
      <c r="Z26" s="144">
        <f t="shared" si="4"/>
        <v>0</v>
      </c>
      <c r="AA26" s="144">
        <f>AA28+AA31</f>
        <v>0</v>
      </c>
      <c r="AB26" s="76">
        <f t="shared" ref="AB26:AH26" si="5">AB28+AB31</f>
        <v>0</v>
      </c>
      <c r="AC26" s="144">
        <f t="shared" si="5"/>
        <v>0</v>
      </c>
      <c r="AD26" s="144">
        <f t="shared" si="5"/>
        <v>0</v>
      </c>
      <c r="AE26" s="144">
        <f t="shared" si="5"/>
        <v>0</v>
      </c>
      <c r="AF26" s="144">
        <f t="shared" si="5"/>
        <v>0</v>
      </c>
      <c r="AG26" s="144">
        <f t="shared" si="5"/>
        <v>0</v>
      </c>
      <c r="AH26" s="144">
        <f t="shared" si="5"/>
        <v>0</v>
      </c>
      <c r="AI26" s="142" t="s">
        <v>171</v>
      </c>
    </row>
    <row r="27" spans="2:35" s="54" customFormat="1" ht="15.75" customHeight="1" x14ac:dyDescent="0.25">
      <c r="B27" s="77" t="s">
        <v>23</v>
      </c>
      <c r="C27" s="78"/>
      <c r="D27" s="78"/>
      <c r="E27" s="78"/>
      <c r="F27" s="78"/>
      <c r="G27" s="78"/>
      <c r="H27" s="78"/>
      <c r="I27" s="78"/>
      <c r="J27" s="78"/>
      <c r="K27" s="143"/>
      <c r="L27" s="78"/>
      <c r="M27" s="143"/>
      <c r="N27" s="143"/>
      <c r="O27" s="143"/>
      <c r="P27" s="143"/>
      <c r="Q27" s="143"/>
      <c r="R27" s="143"/>
      <c r="S27" s="143"/>
      <c r="T27" s="78"/>
      <c r="U27" s="143"/>
      <c r="V27" s="143"/>
      <c r="W27" s="143"/>
      <c r="X27" s="143"/>
      <c r="Y27" s="143"/>
      <c r="Z27" s="143"/>
      <c r="AA27" s="143"/>
      <c r="AB27" s="78"/>
      <c r="AC27" s="143"/>
      <c r="AD27" s="143"/>
      <c r="AE27" s="143"/>
      <c r="AF27" s="143"/>
      <c r="AG27" s="143"/>
      <c r="AH27" s="143"/>
      <c r="AI27" s="135"/>
    </row>
    <row r="28" spans="2:35" s="140" customFormat="1" ht="21" x14ac:dyDescent="0.25">
      <c r="B28" s="145" t="s">
        <v>172</v>
      </c>
      <c r="C28" s="146">
        <v>211</v>
      </c>
      <c r="D28" s="146">
        <v>907</v>
      </c>
      <c r="E28" s="193" t="s">
        <v>249</v>
      </c>
      <c r="F28" s="193" t="s">
        <v>250</v>
      </c>
      <c r="G28" s="193" t="s">
        <v>251</v>
      </c>
      <c r="H28" s="83"/>
      <c r="I28" s="83"/>
      <c r="J28" s="146"/>
      <c r="K28" s="147">
        <f>SUM(K29:K30)</f>
        <v>0</v>
      </c>
      <c r="L28" s="146">
        <f t="shared" ref="L28:R28" si="6">SUM(L29:L30)</f>
        <v>0</v>
      </c>
      <c r="M28" s="147">
        <f t="shared" si="6"/>
        <v>0</v>
      </c>
      <c r="N28" s="147">
        <f t="shared" si="6"/>
        <v>0</v>
      </c>
      <c r="O28" s="147">
        <f t="shared" si="6"/>
        <v>0</v>
      </c>
      <c r="P28" s="147">
        <f t="shared" si="6"/>
        <v>0</v>
      </c>
      <c r="Q28" s="147">
        <f t="shared" si="6"/>
        <v>0</v>
      </c>
      <c r="R28" s="147">
        <f t="shared" si="6"/>
        <v>0</v>
      </c>
      <c r="S28" s="147">
        <f>SUM(S29:S30)</f>
        <v>0</v>
      </c>
      <c r="T28" s="146">
        <f t="shared" ref="T28:Z28" si="7">SUM(T29:T30)</f>
        <v>0</v>
      </c>
      <c r="U28" s="147">
        <f t="shared" si="7"/>
        <v>0</v>
      </c>
      <c r="V28" s="147">
        <f t="shared" si="7"/>
        <v>0</v>
      </c>
      <c r="W28" s="147">
        <f t="shared" si="7"/>
        <v>0</v>
      </c>
      <c r="X28" s="147">
        <f t="shared" si="7"/>
        <v>0</v>
      </c>
      <c r="Y28" s="147">
        <f t="shared" si="7"/>
        <v>0</v>
      </c>
      <c r="Z28" s="147">
        <f t="shared" si="7"/>
        <v>0</v>
      </c>
      <c r="AA28" s="147">
        <f>SUM(AA29:AA30)</f>
        <v>0</v>
      </c>
      <c r="AB28" s="146">
        <f t="shared" ref="AB28:AH28" si="8">SUM(AB29:AB30)</f>
        <v>0</v>
      </c>
      <c r="AC28" s="147">
        <f t="shared" si="8"/>
        <v>0</v>
      </c>
      <c r="AD28" s="147">
        <f t="shared" si="8"/>
        <v>0</v>
      </c>
      <c r="AE28" s="147">
        <f t="shared" si="8"/>
        <v>0</v>
      </c>
      <c r="AF28" s="147">
        <f t="shared" si="8"/>
        <v>0</v>
      </c>
      <c r="AG28" s="147">
        <f t="shared" si="8"/>
        <v>0</v>
      </c>
      <c r="AH28" s="147">
        <f t="shared" si="8"/>
        <v>0</v>
      </c>
      <c r="AI28" s="142" t="s">
        <v>171</v>
      </c>
    </row>
    <row r="29" spans="2:35" s="148" customFormat="1" x14ac:dyDescent="0.25">
      <c r="B29" s="149" t="s">
        <v>173</v>
      </c>
      <c r="C29" s="150"/>
      <c r="D29" s="150"/>
      <c r="E29" s="150"/>
      <c r="F29" s="150"/>
      <c r="G29" s="150"/>
      <c r="H29" s="150">
        <v>111</v>
      </c>
      <c r="I29" s="150">
        <v>211</v>
      </c>
      <c r="J29" s="150"/>
      <c r="K29" s="151"/>
      <c r="L29" s="150"/>
      <c r="M29" s="151"/>
      <c r="N29" s="151"/>
      <c r="O29" s="151"/>
      <c r="P29" s="151"/>
      <c r="Q29" s="151"/>
      <c r="R29" s="151"/>
      <c r="S29" s="151"/>
      <c r="T29" s="150"/>
      <c r="U29" s="151"/>
      <c r="V29" s="151"/>
      <c r="W29" s="151"/>
      <c r="X29" s="151"/>
      <c r="Y29" s="151"/>
      <c r="Z29" s="151"/>
      <c r="AA29" s="151"/>
      <c r="AB29" s="150"/>
      <c r="AC29" s="151"/>
      <c r="AD29" s="151"/>
      <c r="AE29" s="151"/>
      <c r="AF29" s="151"/>
      <c r="AG29" s="151"/>
      <c r="AH29" s="151"/>
      <c r="AI29" s="152"/>
    </row>
    <row r="30" spans="2:35" s="148" customFormat="1" ht="45" customHeight="1" x14ac:dyDescent="0.25">
      <c r="B30" s="149" t="s">
        <v>174</v>
      </c>
      <c r="C30" s="150"/>
      <c r="D30" s="150"/>
      <c r="E30" s="150"/>
      <c r="F30" s="150"/>
      <c r="G30" s="150"/>
      <c r="H30" s="150">
        <v>119</v>
      </c>
      <c r="I30" s="150">
        <v>213</v>
      </c>
      <c r="J30" s="150"/>
      <c r="K30" s="151"/>
      <c r="L30" s="150"/>
      <c r="M30" s="151"/>
      <c r="N30" s="151"/>
      <c r="O30" s="151"/>
      <c r="P30" s="151"/>
      <c r="Q30" s="151"/>
      <c r="R30" s="151"/>
      <c r="S30" s="151"/>
      <c r="T30" s="150"/>
      <c r="U30" s="151"/>
      <c r="V30" s="151"/>
      <c r="W30" s="151"/>
      <c r="X30" s="151"/>
      <c r="Y30" s="151"/>
      <c r="Z30" s="151"/>
      <c r="AA30" s="151"/>
      <c r="AB30" s="150"/>
      <c r="AC30" s="151"/>
      <c r="AD30" s="151"/>
      <c r="AE30" s="151"/>
      <c r="AF30" s="151"/>
      <c r="AG30" s="151"/>
      <c r="AH30" s="151"/>
      <c r="AI30" s="152"/>
    </row>
    <row r="31" spans="2:35" s="153" customFormat="1" ht="24" customHeight="1" x14ac:dyDescent="0.25">
      <c r="B31" s="145" t="s">
        <v>175</v>
      </c>
      <c r="C31" s="154"/>
      <c r="D31" s="154"/>
      <c r="E31" s="154"/>
      <c r="F31" s="154"/>
      <c r="G31" s="154"/>
      <c r="H31" s="154"/>
      <c r="I31" s="154"/>
      <c r="J31" s="154"/>
      <c r="K31" s="147">
        <f>SUM(K32:K35)</f>
        <v>0</v>
      </c>
      <c r="L31" s="154">
        <f t="shared" ref="L31:R31" si="9">SUM(L32:L35)</f>
        <v>0</v>
      </c>
      <c r="M31" s="147">
        <f t="shared" si="9"/>
        <v>0</v>
      </c>
      <c r="N31" s="147">
        <f t="shared" si="9"/>
        <v>0</v>
      </c>
      <c r="O31" s="147">
        <f t="shared" si="9"/>
        <v>0</v>
      </c>
      <c r="P31" s="147">
        <f t="shared" si="9"/>
        <v>0</v>
      </c>
      <c r="Q31" s="147">
        <f t="shared" si="9"/>
        <v>0</v>
      </c>
      <c r="R31" s="147">
        <f t="shared" si="9"/>
        <v>0</v>
      </c>
      <c r="S31" s="147">
        <f>SUM(S32:S35)</f>
        <v>0</v>
      </c>
      <c r="T31" s="154">
        <f t="shared" ref="T31:Z31" si="10">SUM(T32:T35)</f>
        <v>0</v>
      </c>
      <c r="U31" s="147">
        <f t="shared" si="10"/>
        <v>0</v>
      </c>
      <c r="V31" s="147">
        <f t="shared" si="10"/>
        <v>0</v>
      </c>
      <c r="W31" s="147">
        <f t="shared" si="10"/>
        <v>0</v>
      </c>
      <c r="X31" s="147">
        <f t="shared" si="10"/>
        <v>0</v>
      </c>
      <c r="Y31" s="147">
        <f t="shared" si="10"/>
        <v>0</v>
      </c>
      <c r="Z31" s="147">
        <f t="shared" si="10"/>
        <v>0</v>
      </c>
      <c r="AA31" s="147">
        <f>SUM(AA32:AA35)</f>
        <v>0</v>
      </c>
      <c r="AB31" s="154">
        <f t="shared" ref="AB31:AH31" si="11">SUM(AB32:AB35)</f>
        <v>0</v>
      </c>
      <c r="AC31" s="147">
        <f t="shared" si="11"/>
        <v>0</v>
      </c>
      <c r="AD31" s="147">
        <f t="shared" si="11"/>
        <v>0</v>
      </c>
      <c r="AE31" s="147">
        <f t="shared" si="11"/>
        <v>0</v>
      </c>
      <c r="AF31" s="147">
        <f t="shared" si="11"/>
        <v>0</v>
      </c>
      <c r="AG31" s="147">
        <f t="shared" si="11"/>
        <v>0</v>
      </c>
      <c r="AH31" s="147">
        <f t="shared" si="11"/>
        <v>0</v>
      </c>
      <c r="AI31" s="155"/>
    </row>
    <row r="32" spans="2:35" s="148" customFormat="1" ht="45" x14ac:dyDescent="0.25">
      <c r="B32" s="149" t="s">
        <v>176</v>
      </c>
      <c r="C32" s="150"/>
      <c r="D32" s="150"/>
      <c r="E32" s="150"/>
      <c r="F32" s="150"/>
      <c r="G32" s="150"/>
      <c r="H32" s="150">
        <v>112</v>
      </c>
      <c r="I32" s="150">
        <v>212</v>
      </c>
      <c r="J32" s="150"/>
      <c r="K32" s="151"/>
      <c r="L32" s="150"/>
      <c r="M32" s="151"/>
      <c r="N32" s="151"/>
      <c r="O32" s="151"/>
      <c r="P32" s="151"/>
      <c r="Q32" s="151"/>
      <c r="R32" s="151"/>
      <c r="S32" s="151"/>
      <c r="T32" s="150"/>
      <c r="U32" s="151"/>
      <c r="V32" s="151"/>
      <c r="W32" s="151"/>
      <c r="X32" s="151"/>
      <c r="Y32" s="151"/>
      <c r="Z32" s="151"/>
      <c r="AA32" s="151"/>
      <c r="AB32" s="150"/>
      <c r="AC32" s="151"/>
      <c r="AD32" s="151"/>
      <c r="AE32" s="151"/>
      <c r="AF32" s="151"/>
      <c r="AG32" s="151"/>
      <c r="AH32" s="151"/>
      <c r="AI32" s="152"/>
    </row>
    <row r="33" spans="2:35" s="148" customFormat="1" ht="33.75" x14ac:dyDescent="0.25">
      <c r="B33" s="149" t="s">
        <v>177</v>
      </c>
      <c r="C33" s="150"/>
      <c r="D33" s="150"/>
      <c r="E33" s="150"/>
      <c r="F33" s="150"/>
      <c r="G33" s="150"/>
      <c r="H33" s="150">
        <v>112</v>
      </c>
      <c r="I33" s="150">
        <v>222</v>
      </c>
      <c r="J33" s="150"/>
      <c r="K33" s="151"/>
      <c r="L33" s="150"/>
      <c r="M33" s="151"/>
      <c r="N33" s="151"/>
      <c r="O33" s="151"/>
      <c r="P33" s="151"/>
      <c r="Q33" s="151"/>
      <c r="R33" s="151"/>
      <c r="S33" s="151"/>
      <c r="T33" s="150"/>
      <c r="U33" s="151"/>
      <c r="V33" s="151"/>
      <c r="W33" s="151"/>
      <c r="X33" s="151"/>
      <c r="Y33" s="151"/>
      <c r="Z33" s="151"/>
      <c r="AA33" s="151"/>
      <c r="AB33" s="150"/>
      <c r="AC33" s="151"/>
      <c r="AD33" s="151"/>
      <c r="AE33" s="151"/>
      <c r="AF33" s="151"/>
      <c r="AG33" s="151"/>
      <c r="AH33" s="151"/>
      <c r="AI33" s="152"/>
    </row>
    <row r="34" spans="2:35" s="148" customFormat="1" ht="56.25" x14ac:dyDescent="0.25">
      <c r="B34" s="149" t="s">
        <v>178</v>
      </c>
      <c r="C34" s="150"/>
      <c r="D34" s="150"/>
      <c r="E34" s="150"/>
      <c r="F34" s="150"/>
      <c r="G34" s="150"/>
      <c r="H34" s="150">
        <v>112</v>
      </c>
      <c r="I34" s="150">
        <v>226</v>
      </c>
      <c r="J34" s="150" t="s">
        <v>129</v>
      </c>
      <c r="K34" s="151"/>
      <c r="L34" s="150"/>
      <c r="M34" s="151"/>
      <c r="N34" s="151"/>
      <c r="O34" s="151"/>
      <c r="P34" s="151"/>
      <c r="Q34" s="151"/>
      <c r="R34" s="151"/>
      <c r="S34" s="151"/>
      <c r="T34" s="150"/>
      <c r="U34" s="151"/>
      <c r="V34" s="151"/>
      <c r="W34" s="151"/>
      <c r="X34" s="151"/>
      <c r="Y34" s="151"/>
      <c r="Z34" s="151"/>
      <c r="AA34" s="151"/>
      <c r="AB34" s="150"/>
      <c r="AC34" s="151"/>
      <c r="AD34" s="151"/>
      <c r="AE34" s="151"/>
      <c r="AF34" s="151"/>
      <c r="AG34" s="151"/>
      <c r="AH34" s="151"/>
      <c r="AI34" s="152"/>
    </row>
    <row r="35" spans="2:35" s="54" customFormat="1" x14ac:dyDescent="0.25">
      <c r="B35" s="79"/>
      <c r="C35" s="78"/>
      <c r="D35" s="78"/>
      <c r="E35" s="78"/>
      <c r="F35" s="78"/>
      <c r="G35" s="78"/>
      <c r="H35" s="78"/>
      <c r="I35" s="78"/>
      <c r="J35" s="78"/>
      <c r="K35" s="143"/>
      <c r="L35" s="78"/>
      <c r="M35" s="143"/>
      <c r="N35" s="143"/>
      <c r="O35" s="143"/>
      <c r="P35" s="143"/>
      <c r="Q35" s="143"/>
      <c r="R35" s="143"/>
      <c r="S35" s="143"/>
      <c r="T35" s="78"/>
      <c r="U35" s="143"/>
      <c r="V35" s="143"/>
      <c r="W35" s="143"/>
      <c r="X35" s="143"/>
      <c r="Y35" s="143"/>
      <c r="Z35" s="143"/>
      <c r="AA35" s="143"/>
      <c r="AB35" s="78"/>
      <c r="AC35" s="143"/>
      <c r="AD35" s="143"/>
      <c r="AE35" s="143"/>
      <c r="AF35" s="143"/>
      <c r="AG35" s="143"/>
      <c r="AH35" s="143"/>
      <c r="AI35" s="135"/>
    </row>
    <row r="36" spans="2:35" s="140" customFormat="1" ht="21" x14ac:dyDescent="0.25">
      <c r="B36" s="75" t="s">
        <v>179</v>
      </c>
      <c r="C36" s="80">
        <v>220</v>
      </c>
      <c r="D36" s="80"/>
      <c r="E36" s="80"/>
      <c r="F36" s="80"/>
      <c r="G36" s="80"/>
      <c r="H36" s="80"/>
      <c r="I36" s="80"/>
      <c r="J36" s="80"/>
      <c r="K36" s="144">
        <f>SUM(K38:K41)</f>
        <v>0</v>
      </c>
      <c r="L36" s="80">
        <f t="shared" ref="L36:R36" si="12">SUM(L38:L41)</f>
        <v>0</v>
      </c>
      <c r="M36" s="144">
        <f t="shared" si="12"/>
        <v>0</v>
      </c>
      <c r="N36" s="144">
        <f t="shared" si="12"/>
        <v>0</v>
      </c>
      <c r="O36" s="144">
        <f t="shared" si="12"/>
        <v>0</v>
      </c>
      <c r="P36" s="144">
        <f t="shared" si="12"/>
        <v>0</v>
      </c>
      <c r="Q36" s="144">
        <f t="shared" si="12"/>
        <v>0</v>
      </c>
      <c r="R36" s="144">
        <f t="shared" si="12"/>
        <v>0</v>
      </c>
      <c r="S36" s="144">
        <f>SUM(S38:S41)</f>
        <v>0</v>
      </c>
      <c r="T36" s="80">
        <f t="shared" ref="T36:Z36" si="13">SUM(T38:T41)</f>
        <v>0</v>
      </c>
      <c r="U36" s="144">
        <f t="shared" si="13"/>
        <v>0</v>
      </c>
      <c r="V36" s="144">
        <f t="shared" si="13"/>
        <v>0</v>
      </c>
      <c r="W36" s="144">
        <f t="shared" si="13"/>
        <v>0</v>
      </c>
      <c r="X36" s="144">
        <f t="shared" si="13"/>
        <v>0</v>
      </c>
      <c r="Y36" s="144">
        <f t="shared" si="13"/>
        <v>0</v>
      </c>
      <c r="Z36" s="144">
        <f t="shared" si="13"/>
        <v>0</v>
      </c>
      <c r="AA36" s="144">
        <f>SUM(AA38:AA41)</f>
        <v>0</v>
      </c>
      <c r="AB36" s="80">
        <f t="shared" ref="AB36:AH36" si="14">SUM(AB38:AB41)</f>
        <v>0</v>
      </c>
      <c r="AC36" s="144">
        <f t="shared" si="14"/>
        <v>0</v>
      </c>
      <c r="AD36" s="144">
        <f t="shared" si="14"/>
        <v>0</v>
      </c>
      <c r="AE36" s="144">
        <f t="shared" si="14"/>
        <v>0</v>
      </c>
      <c r="AF36" s="144">
        <f t="shared" si="14"/>
        <v>0</v>
      </c>
      <c r="AG36" s="144">
        <f t="shared" si="14"/>
        <v>0</v>
      </c>
      <c r="AH36" s="144">
        <f t="shared" si="14"/>
        <v>0</v>
      </c>
      <c r="AI36" s="142" t="s">
        <v>180</v>
      </c>
    </row>
    <row r="37" spans="2:35" s="54" customFormat="1" x14ac:dyDescent="0.25">
      <c r="B37" s="79" t="s">
        <v>23</v>
      </c>
      <c r="C37" s="81"/>
      <c r="D37" s="81"/>
      <c r="E37" s="81"/>
      <c r="F37" s="81"/>
      <c r="G37" s="81"/>
      <c r="H37" s="81"/>
      <c r="I37" s="81"/>
      <c r="J37" s="81"/>
      <c r="K37" s="143"/>
      <c r="L37" s="81"/>
      <c r="M37" s="143"/>
      <c r="N37" s="143"/>
      <c r="O37" s="143"/>
      <c r="P37" s="143"/>
      <c r="Q37" s="143"/>
      <c r="R37" s="143"/>
      <c r="S37" s="143"/>
      <c r="T37" s="81"/>
      <c r="U37" s="143"/>
      <c r="V37" s="143"/>
      <c r="W37" s="143"/>
      <c r="X37" s="143"/>
      <c r="Y37" s="143"/>
      <c r="Z37" s="143"/>
      <c r="AA37" s="143"/>
      <c r="AB37" s="81"/>
      <c r="AC37" s="143"/>
      <c r="AD37" s="143"/>
      <c r="AE37" s="143"/>
      <c r="AF37" s="143"/>
      <c r="AG37" s="143"/>
      <c r="AH37" s="143"/>
      <c r="AI37" s="135"/>
    </row>
    <row r="38" spans="2:35" s="156" customFormat="1" ht="50.25" customHeight="1" x14ac:dyDescent="0.25">
      <c r="B38" s="79" t="s">
        <v>181</v>
      </c>
      <c r="C38" s="78"/>
      <c r="D38" s="78"/>
      <c r="E38" s="78"/>
      <c r="F38" s="78"/>
      <c r="G38" s="78"/>
      <c r="H38" s="78">
        <v>321</v>
      </c>
      <c r="I38" s="78">
        <v>264</v>
      </c>
      <c r="J38" s="78"/>
      <c r="K38" s="143"/>
      <c r="L38" s="78"/>
      <c r="M38" s="143"/>
      <c r="N38" s="143"/>
      <c r="O38" s="143"/>
      <c r="P38" s="143"/>
      <c r="Q38" s="143"/>
      <c r="R38" s="143"/>
      <c r="S38" s="143"/>
      <c r="T38" s="78"/>
      <c r="U38" s="143"/>
      <c r="V38" s="143"/>
      <c r="W38" s="143"/>
      <c r="X38" s="143"/>
      <c r="Y38" s="143"/>
      <c r="Z38" s="143"/>
      <c r="AA38" s="143"/>
      <c r="AB38" s="78"/>
      <c r="AC38" s="143"/>
      <c r="AD38" s="143"/>
      <c r="AE38" s="143"/>
      <c r="AF38" s="143"/>
      <c r="AG38" s="143"/>
      <c r="AH38" s="143"/>
      <c r="AI38" s="135"/>
    </row>
    <row r="39" spans="2:35" s="156" customFormat="1" ht="95.25" customHeight="1" x14ac:dyDescent="0.25">
      <c r="B39" s="79" t="s">
        <v>182</v>
      </c>
      <c r="C39" s="78"/>
      <c r="D39" s="78"/>
      <c r="E39" s="78"/>
      <c r="F39" s="78"/>
      <c r="G39" s="78"/>
      <c r="H39" s="78">
        <v>111</v>
      </c>
      <c r="I39" s="78">
        <v>266</v>
      </c>
      <c r="J39" s="78" t="s">
        <v>259</v>
      </c>
      <c r="K39" s="143"/>
      <c r="L39" s="78"/>
      <c r="M39" s="143"/>
      <c r="N39" s="143"/>
      <c r="O39" s="143"/>
      <c r="P39" s="143"/>
      <c r="Q39" s="143"/>
      <c r="R39" s="143"/>
      <c r="S39" s="143"/>
      <c r="T39" s="78"/>
      <c r="U39" s="143"/>
      <c r="V39" s="143"/>
      <c r="W39" s="143"/>
      <c r="X39" s="143"/>
      <c r="Y39" s="143"/>
      <c r="Z39" s="143"/>
      <c r="AA39" s="143"/>
      <c r="AB39" s="78"/>
      <c r="AC39" s="143"/>
      <c r="AD39" s="143"/>
      <c r="AE39" s="143"/>
      <c r="AF39" s="143"/>
      <c r="AG39" s="143"/>
      <c r="AH39" s="143"/>
      <c r="AI39" s="135"/>
    </row>
    <row r="40" spans="2:35" s="156" customFormat="1" ht="50.25" customHeight="1" x14ac:dyDescent="0.25">
      <c r="B40" s="79" t="s">
        <v>182</v>
      </c>
      <c r="C40" s="78"/>
      <c r="D40" s="78"/>
      <c r="E40" s="78"/>
      <c r="F40" s="78"/>
      <c r="G40" s="78"/>
      <c r="H40" s="78">
        <v>119</v>
      </c>
      <c r="I40" s="78">
        <v>266</v>
      </c>
      <c r="J40" s="78"/>
      <c r="K40" s="143"/>
      <c r="L40" s="78"/>
      <c r="M40" s="143"/>
      <c r="N40" s="143"/>
      <c r="O40" s="143"/>
      <c r="P40" s="143"/>
      <c r="Q40" s="143"/>
      <c r="R40" s="143"/>
      <c r="S40" s="143"/>
      <c r="T40" s="78"/>
      <c r="U40" s="143"/>
      <c r="V40" s="143"/>
      <c r="W40" s="143"/>
      <c r="X40" s="143"/>
      <c r="Y40" s="143"/>
      <c r="Z40" s="143"/>
      <c r="AA40" s="143"/>
      <c r="AB40" s="78"/>
      <c r="AC40" s="143"/>
      <c r="AD40" s="143"/>
      <c r="AE40" s="143"/>
      <c r="AF40" s="143"/>
      <c r="AG40" s="143"/>
      <c r="AH40" s="143"/>
      <c r="AI40" s="135"/>
    </row>
    <row r="41" spans="2:35" s="54" customFormat="1" x14ac:dyDescent="0.25">
      <c r="B41" s="79"/>
      <c r="C41" s="81"/>
      <c r="D41" s="81"/>
      <c r="E41" s="81"/>
      <c r="F41" s="81"/>
      <c r="G41" s="81"/>
      <c r="H41" s="81"/>
      <c r="I41" s="81"/>
      <c r="J41" s="81"/>
      <c r="K41" s="143"/>
      <c r="L41" s="81"/>
      <c r="M41" s="143"/>
      <c r="N41" s="143"/>
      <c r="O41" s="143"/>
      <c r="P41" s="143"/>
      <c r="Q41" s="143"/>
      <c r="R41" s="143"/>
      <c r="S41" s="143"/>
      <c r="T41" s="81"/>
      <c r="U41" s="143"/>
      <c r="V41" s="143"/>
      <c r="W41" s="143"/>
      <c r="X41" s="143"/>
      <c r="Y41" s="143"/>
      <c r="Z41" s="143"/>
      <c r="AA41" s="143"/>
      <c r="AB41" s="81"/>
      <c r="AC41" s="143"/>
      <c r="AD41" s="143"/>
      <c r="AE41" s="143"/>
      <c r="AF41" s="143"/>
      <c r="AG41" s="143"/>
      <c r="AH41" s="143"/>
      <c r="AI41" s="135"/>
    </row>
    <row r="42" spans="2:35" s="140" customFormat="1" ht="21" x14ac:dyDescent="0.25">
      <c r="B42" s="75" t="s">
        <v>183</v>
      </c>
      <c r="C42" s="80">
        <v>230</v>
      </c>
      <c r="D42" s="80"/>
      <c r="E42" s="80"/>
      <c r="F42" s="80"/>
      <c r="G42" s="80"/>
      <c r="H42" s="80"/>
      <c r="I42" s="80"/>
      <c r="J42" s="80"/>
      <c r="K42" s="144">
        <f>SUM(K44:K47)</f>
        <v>0</v>
      </c>
      <c r="L42" s="80">
        <f t="shared" ref="L42:R42" si="15">SUM(L44:L47)</f>
        <v>0</v>
      </c>
      <c r="M42" s="144">
        <f t="shared" si="15"/>
        <v>0</v>
      </c>
      <c r="N42" s="144">
        <f t="shared" si="15"/>
        <v>0</v>
      </c>
      <c r="O42" s="144">
        <f t="shared" si="15"/>
        <v>0</v>
      </c>
      <c r="P42" s="144">
        <f t="shared" si="15"/>
        <v>0</v>
      </c>
      <c r="Q42" s="144">
        <f t="shared" si="15"/>
        <v>0</v>
      </c>
      <c r="R42" s="144">
        <f t="shared" si="15"/>
        <v>0</v>
      </c>
      <c r="S42" s="144">
        <f>SUM(S44:S47)</f>
        <v>0</v>
      </c>
      <c r="T42" s="80">
        <f t="shared" ref="T42:Z42" si="16">SUM(T44:T47)</f>
        <v>0</v>
      </c>
      <c r="U42" s="144">
        <f t="shared" si="16"/>
        <v>0</v>
      </c>
      <c r="V42" s="144">
        <f t="shared" si="16"/>
        <v>0</v>
      </c>
      <c r="W42" s="144">
        <f t="shared" si="16"/>
        <v>0</v>
      </c>
      <c r="X42" s="144">
        <f t="shared" si="16"/>
        <v>0</v>
      </c>
      <c r="Y42" s="144">
        <f t="shared" si="16"/>
        <v>0</v>
      </c>
      <c r="Z42" s="144">
        <f t="shared" si="16"/>
        <v>0</v>
      </c>
      <c r="AA42" s="144">
        <f>SUM(AA44:AA47)</f>
        <v>0</v>
      </c>
      <c r="AB42" s="80">
        <f t="shared" ref="AB42:AH42" si="17">SUM(AB44:AB47)</f>
        <v>0</v>
      </c>
      <c r="AC42" s="144">
        <f t="shared" si="17"/>
        <v>0</v>
      </c>
      <c r="AD42" s="144">
        <f t="shared" si="17"/>
        <v>0</v>
      </c>
      <c r="AE42" s="144">
        <f t="shared" si="17"/>
        <v>0</v>
      </c>
      <c r="AF42" s="144">
        <f t="shared" si="17"/>
        <v>0</v>
      </c>
      <c r="AG42" s="144">
        <f t="shared" si="17"/>
        <v>0</v>
      </c>
      <c r="AH42" s="144">
        <f t="shared" si="17"/>
        <v>0</v>
      </c>
      <c r="AI42" s="142" t="s">
        <v>184</v>
      </c>
    </row>
    <row r="43" spans="2:35" s="54" customFormat="1" x14ac:dyDescent="0.25">
      <c r="B43" s="79" t="s">
        <v>23</v>
      </c>
      <c r="C43" s="81"/>
      <c r="D43" s="81"/>
      <c r="E43" s="81"/>
      <c r="F43" s="81"/>
      <c r="G43" s="81"/>
      <c r="H43" s="81"/>
      <c r="I43" s="81"/>
      <c r="J43" s="81"/>
      <c r="K43" s="143"/>
      <c r="L43" s="81"/>
      <c r="M43" s="143"/>
      <c r="N43" s="143"/>
      <c r="O43" s="143"/>
      <c r="P43" s="143"/>
      <c r="Q43" s="143"/>
      <c r="R43" s="143"/>
      <c r="S43" s="143"/>
      <c r="T43" s="81"/>
      <c r="U43" s="143"/>
      <c r="V43" s="143"/>
      <c r="W43" s="143"/>
      <c r="X43" s="143"/>
      <c r="Y43" s="143"/>
      <c r="Z43" s="143"/>
      <c r="AA43" s="143"/>
      <c r="AB43" s="81"/>
      <c r="AC43" s="143"/>
      <c r="AD43" s="143"/>
      <c r="AE43" s="143"/>
      <c r="AF43" s="143"/>
      <c r="AG43" s="143"/>
      <c r="AH43" s="143"/>
      <c r="AI43" s="135"/>
    </row>
    <row r="44" spans="2:35" s="54" customFormat="1" ht="27" customHeight="1" x14ac:dyDescent="0.25">
      <c r="B44" s="79" t="s">
        <v>185</v>
      </c>
      <c r="C44" s="81"/>
      <c r="D44" s="81"/>
      <c r="E44" s="81"/>
      <c r="F44" s="81"/>
      <c r="G44" s="81"/>
      <c r="H44" s="81">
        <v>851</v>
      </c>
      <c r="I44" s="81">
        <v>291</v>
      </c>
      <c r="J44" s="81"/>
      <c r="K44" s="143"/>
      <c r="L44" s="81"/>
      <c r="M44" s="143"/>
      <c r="N44" s="143"/>
      <c r="O44" s="143"/>
      <c r="P44" s="143"/>
      <c r="Q44" s="143"/>
      <c r="R44" s="143"/>
      <c r="S44" s="143"/>
      <c r="T44" s="81"/>
      <c r="U44" s="143"/>
      <c r="V44" s="143"/>
      <c r="W44" s="143"/>
      <c r="X44" s="143"/>
      <c r="Y44" s="143"/>
      <c r="Z44" s="143"/>
      <c r="AA44" s="143"/>
      <c r="AB44" s="81"/>
      <c r="AC44" s="143"/>
      <c r="AD44" s="143"/>
      <c r="AE44" s="143"/>
      <c r="AF44" s="143"/>
      <c r="AG44" s="143"/>
      <c r="AH44" s="143"/>
      <c r="AI44" s="135"/>
    </row>
    <row r="45" spans="2:35" s="54" customFormat="1" ht="24" customHeight="1" x14ac:dyDescent="0.25">
      <c r="B45" s="79" t="s">
        <v>186</v>
      </c>
      <c r="C45" s="81"/>
      <c r="D45" s="81"/>
      <c r="E45" s="81"/>
      <c r="F45" s="81"/>
      <c r="G45" s="81"/>
      <c r="H45" s="81">
        <v>852</v>
      </c>
      <c r="I45" s="81">
        <v>291</v>
      </c>
      <c r="J45" s="81"/>
      <c r="K45" s="143"/>
      <c r="L45" s="81"/>
      <c r="M45" s="143"/>
      <c r="N45" s="143"/>
      <c r="O45" s="143"/>
      <c r="P45" s="143"/>
      <c r="Q45" s="143"/>
      <c r="R45" s="143"/>
      <c r="S45" s="143"/>
      <c r="T45" s="81"/>
      <c r="U45" s="143"/>
      <c r="V45" s="143"/>
      <c r="W45" s="143"/>
      <c r="X45" s="143"/>
      <c r="Y45" s="143"/>
      <c r="Z45" s="143"/>
      <c r="AA45" s="143"/>
      <c r="AB45" s="81"/>
      <c r="AC45" s="143"/>
      <c r="AD45" s="143"/>
      <c r="AE45" s="143"/>
      <c r="AF45" s="143"/>
      <c r="AG45" s="143"/>
      <c r="AH45" s="143"/>
      <c r="AI45" s="135"/>
    </row>
    <row r="46" spans="2:35" s="54" customFormat="1" ht="38.25" customHeight="1" x14ac:dyDescent="0.25">
      <c r="B46" s="79" t="s">
        <v>187</v>
      </c>
      <c r="C46" s="81"/>
      <c r="D46" s="81"/>
      <c r="E46" s="81"/>
      <c r="F46" s="81"/>
      <c r="G46" s="81"/>
      <c r="H46" s="81">
        <v>853</v>
      </c>
      <c r="I46" s="81">
        <v>291</v>
      </c>
      <c r="J46" s="81"/>
      <c r="K46" s="143">
        <f>N46</f>
        <v>0</v>
      </c>
      <c r="L46" s="81"/>
      <c r="M46" s="143"/>
      <c r="N46" s="143"/>
      <c r="O46" s="143"/>
      <c r="P46" s="143"/>
      <c r="Q46" s="143"/>
      <c r="R46" s="143"/>
      <c r="S46" s="143"/>
      <c r="T46" s="81"/>
      <c r="U46" s="143"/>
      <c r="V46" s="143"/>
      <c r="W46" s="143"/>
      <c r="X46" s="143"/>
      <c r="Y46" s="143"/>
      <c r="Z46" s="143"/>
      <c r="AA46" s="143"/>
      <c r="AB46" s="81"/>
      <c r="AC46" s="143"/>
      <c r="AD46" s="143"/>
      <c r="AE46" s="143"/>
      <c r="AF46" s="143"/>
      <c r="AG46" s="143"/>
      <c r="AH46" s="143"/>
      <c r="AI46" s="135"/>
    </row>
    <row r="47" spans="2:35" s="54" customFormat="1" x14ac:dyDescent="0.25">
      <c r="B47" s="79"/>
      <c r="C47" s="81"/>
      <c r="D47" s="81"/>
      <c r="E47" s="81"/>
      <c r="F47" s="81"/>
      <c r="G47" s="81"/>
      <c r="H47" s="81"/>
      <c r="I47" s="81"/>
      <c r="J47" s="81"/>
      <c r="K47" s="143"/>
      <c r="L47" s="81"/>
      <c r="M47" s="143"/>
      <c r="N47" s="143"/>
      <c r="O47" s="143"/>
      <c r="P47" s="143"/>
      <c r="Q47" s="143"/>
      <c r="R47" s="143"/>
      <c r="S47" s="143"/>
      <c r="T47" s="81"/>
      <c r="U47" s="143"/>
      <c r="V47" s="143"/>
      <c r="W47" s="143"/>
      <c r="X47" s="143"/>
      <c r="Y47" s="143"/>
      <c r="Z47" s="143"/>
      <c r="AA47" s="143"/>
      <c r="AB47" s="81"/>
      <c r="AC47" s="143"/>
      <c r="AD47" s="143"/>
      <c r="AE47" s="143"/>
      <c r="AF47" s="143"/>
      <c r="AG47" s="143"/>
      <c r="AH47" s="143"/>
      <c r="AI47" s="135"/>
    </row>
    <row r="48" spans="2:35" s="140" customFormat="1" ht="21" x14ac:dyDescent="0.25">
      <c r="B48" s="75" t="s">
        <v>65</v>
      </c>
      <c r="C48" s="80">
        <v>240</v>
      </c>
      <c r="D48" s="80"/>
      <c r="E48" s="80"/>
      <c r="F48" s="80"/>
      <c r="G48" s="80"/>
      <c r="H48" s="80"/>
      <c r="I48" s="80"/>
      <c r="J48" s="80"/>
      <c r="K48" s="141"/>
      <c r="L48" s="80"/>
      <c r="M48" s="141"/>
      <c r="N48" s="141"/>
      <c r="O48" s="141"/>
      <c r="P48" s="141"/>
      <c r="Q48" s="141"/>
      <c r="R48" s="141"/>
      <c r="S48" s="141"/>
      <c r="T48" s="80"/>
      <c r="U48" s="141"/>
      <c r="V48" s="141"/>
      <c r="W48" s="141"/>
      <c r="X48" s="141"/>
      <c r="Y48" s="141"/>
      <c r="Z48" s="141"/>
      <c r="AA48" s="141"/>
      <c r="AB48" s="80"/>
      <c r="AC48" s="141"/>
      <c r="AD48" s="141"/>
      <c r="AE48" s="141"/>
      <c r="AF48" s="141"/>
      <c r="AG48" s="141"/>
      <c r="AH48" s="141"/>
      <c r="AI48" s="142" t="s">
        <v>188</v>
      </c>
    </row>
    <row r="49" spans="2:35" s="54" customFormat="1" x14ac:dyDescent="0.25">
      <c r="B49" s="82"/>
      <c r="C49" s="83"/>
      <c r="D49" s="83"/>
      <c r="E49" s="83"/>
      <c r="F49" s="83"/>
      <c r="G49" s="83"/>
      <c r="H49" s="83"/>
      <c r="I49" s="83"/>
      <c r="J49" s="83"/>
      <c r="K49" s="157"/>
      <c r="L49" s="83"/>
      <c r="M49" s="157"/>
      <c r="N49" s="157"/>
      <c r="O49" s="157"/>
      <c r="P49" s="157"/>
      <c r="Q49" s="157"/>
      <c r="R49" s="157"/>
      <c r="S49" s="157"/>
      <c r="T49" s="83"/>
      <c r="U49" s="157"/>
      <c r="V49" s="157"/>
      <c r="W49" s="157"/>
      <c r="X49" s="157"/>
      <c r="Y49" s="157"/>
      <c r="Z49" s="157"/>
      <c r="AA49" s="157"/>
      <c r="AB49" s="83"/>
      <c r="AC49" s="157"/>
      <c r="AD49" s="157"/>
      <c r="AE49" s="157"/>
      <c r="AF49" s="157"/>
      <c r="AG49" s="157"/>
      <c r="AH49" s="157"/>
      <c r="AI49" s="135"/>
    </row>
    <row r="50" spans="2:35" s="140" customFormat="1" ht="56.25" x14ac:dyDescent="0.25">
      <c r="B50" s="84" t="s">
        <v>189</v>
      </c>
      <c r="C50" s="80">
        <v>250</v>
      </c>
      <c r="D50" s="80"/>
      <c r="E50" s="80"/>
      <c r="F50" s="80"/>
      <c r="G50" s="80"/>
      <c r="H50" s="80"/>
      <c r="I50" s="80"/>
      <c r="J50" s="80"/>
      <c r="K50" s="141"/>
      <c r="L50" s="80"/>
      <c r="M50" s="141"/>
      <c r="N50" s="141"/>
      <c r="O50" s="141"/>
      <c r="P50" s="141"/>
      <c r="Q50" s="141"/>
      <c r="R50" s="141"/>
      <c r="S50" s="141"/>
      <c r="T50" s="80"/>
      <c r="U50" s="141"/>
      <c r="V50" s="141"/>
      <c r="W50" s="141"/>
      <c r="X50" s="141"/>
      <c r="Y50" s="141"/>
      <c r="Z50" s="141"/>
      <c r="AA50" s="141"/>
      <c r="AB50" s="80"/>
      <c r="AC50" s="141"/>
      <c r="AD50" s="141"/>
      <c r="AE50" s="141"/>
      <c r="AF50" s="141"/>
      <c r="AG50" s="141"/>
      <c r="AH50" s="141"/>
      <c r="AI50" s="142" t="s">
        <v>190</v>
      </c>
    </row>
    <row r="51" spans="2:35" s="54" customFormat="1" x14ac:dyDescent="0.25">
      <c r="B51" s="82"/>
      <c r="C51" s="83"/>
      <c r="D51" s="83"/>
      <c r="E51" s="83"/>
      <c r="F51" s="83"/>
      <c r="G51" s="83"/>
      <c r="H51" s="83"/>
      <c r="I51" s="83"/>
      <c r="J51" s="83"/>
      <c r="K51" s="158"/>
      <c r="L51" s="83"/>
      <c r="M51" s="158"/>
      <c r="N51" s="158"/>
      <c r="O51" s="158"/>
      <c r="P51" s="158"/>
      <c r="Q51" s="158"/>
      <c r="R51" s="158"/>
      <c r="S51" s="158"/>
      <c r="T51" s="83"/>
      <c r="U51" s="158"/>
      <c r="V51" s="158"/>
      <c r="W51" s="158"/>
      <c r="X51" s="158"/>
      <c r="Y51" s="158"/>
      <c r="Z51" s="158"/>
      <c r="AA51" s="158"/>
      <c r="AB51" s="83"/>
      <c r="AC51" s="158"/>
      <c r="AD51" s="158"/>
      <c r="AE51" s="158"/>
      <c r="AF51" s="158"/>
      <c r="AG51" s="158"/>
      <c r="AH51" s="158"/>
      <c r="AI51" s="135"/>
    </row>
    <row r="52" spans="2:35" s="140" customFormat="1" ht="21" x14ac:dyDescent="0.25">
      <c r="B52" s="75" t="s">
        <v>191</v>
      </c>
      <c r="C52" s="80">
        <v>260</v>
      </c>
      <c r="D52" s="80" t="s">
        <v>55</v>
      </c>
      <c r="E52" s="80" t="s">
        <v>55</v>
      </c>
      <c r="F52" s="80" t="s">
        <v>55</v>
      </c>
      <c r="G52" s="80" t="s">
        <v>55</v>
      </c>
      <c r="H52" s="80" t="s">
        <v>55</v>
      </c>
      <c r="I52" s="80" t="s">
        <v>55</v>
      </c>
      <c r="J52" s="80" t="s">
        <v>55</v>
      </c>
      <c r="K52" s="144">
        <f>K53+K54+K55+K60+K61+K77+K87+K88+K91+K92+K101</f>
        <v>0</v>
      </c>
      <c r="L52" s="80">
        <f t="shared" ref="L52:R52" si="18">L53+L54+L55+L60+L61+L77+L87+L88+L91+L92+L101</f>
        <v>0</v>
      </c>
      <c r="M52" s="144">
        <f t="shared" si="18"/>
        <v>0</v>
      </c>
      <c r="N52" s="144">
        <f t="shared" si="18"/>
        <v>0</v>
      </c>
      <c r="O52" s="144">
        <f t="shared" si="18"/>
        <v>0</v>
      </c>
      <c r="P52" s="144">
        <f t="shared" si="18"/>
        <v>0</v>
      </c>
      <c r="Q52" s="144">
        <f t="shared" si="18"/>
        <v>0</v>
      </c>
      <c r="R52" s="144">
        <f t="shared" si="18"/>
        <v>0</v>
      </c>
      <c r="S52" s="144">
        <f>S53+S54+S55+S60+S61+S77+S87+S88+S91+S92+S101</f>
        <v>0</v>
      </c>
      <c r="T52" s="80">
        <f t="shared" ref="T52:Z52" si="19">T53+T54+T55+T60+T61+T77+T87+T88+T91+T92+T101</f>
        <v>0</v>
      </c>
      <c r="U52" s="144">
        <f t="shared" si="19"/>
        <v>0</v>
      </c>
      <c r="V52" s="144">
        <f t="shared" si="19"/>
        <v>0</v>
      </c>
      <c r="W52" s="144">
        <f t="shared" si="19"/>
        <v>0</v>
      </c>
      <c r="X52" s="144">
        <f t="shared" si="19"/>
        <v>0</v>
      </c>
      <c r="Y52" s="144">
        <f t="shared" si="19"/>
        <v>0</v>
      </c>
      <c r="Z52" s="144">
        <f t="shared" si="19"/>
        <v>0</v>
      </c>
      <c r="AA52" s="144">
        <f>AA53+AA54+AA55+AA60+AA61+AA77+AA87+AA88+AA91+AA92+AA101</f>
        <v>0</v>
      </c>
      <c r="AB52" s="80">
        <f t="shared" ref="AB52:AH52" si="20">AB53+AB54+AB55+AB60+AB61+AB77+AB87+AB88+AB91+AB92+AB101</f>
        <v>0</v>
      </c>
      <c r="AC52" s="144">
        <f t="shared" si="20"/>
        <v>0</v>
      </c>
      <c r="AD52" s="144">
        <f t="shared" si="20"/>
        <v>0</v>
      </c>
      <c r="AE52" s="144">
        <f t="shared" si="20"/>
        <v>0</v>
      </c>
      <c r="AF52" s="144">
        <f t="shared" si="20"/>
        <v>0</v>
      </c>
      <c r="AG52" s="144">
        <f t="shared" si="20"/>
        <v>0</v>
      </c>
      <c r="AH52" s="144">
        <f t="shared" si="20"/>
        <v>0</v>
      </c>
      <c r="AI52" s="142" t="s">
        <v>192</v>
      </c>
    </row>
    <row r="53" spans="2:35" s="153" customFormat="1" x14ac:dyDescent="0.25">
      <c r="B53" s="145" t="s">
        <v>193</v>
      </c>
      <c r="C53" s="83"/>
      <c r="D53" s="83"/>
      <c r="E53" s="83"/>
      <c r="F53" s="83"/>
      <c r="G53" s="83"/>
      <c r="H53" s="83">
        <v>244</v>
      </c>
      <c r="I53" s="83">
        <v>221</v>
      </c>
      <c r="J53" s="83"/>
      <c r="K53" s="157"/>
      <c r="L53" s="83"/>
      <c r="M53" s="157"/>
      <c r="N53" s="157"/>
      <c r="O53" s="157"/>
      <c r="P53" s="157"/>
      <c r="Q53" s="157"/>
      <c r="R53" s="157"/>
      <c r="S53" s="157"/>
      <c r="T53" s="83"/>
      <c r="U53" s="157"/>
      <c r="V53" s="157"/>
      <c r="W53" s="157"/>
      <c r="X53" s="157"/>
      <c r="Y53" s="157"/>
      <c r="Z53" s="157"/>
      <c r="AA53" s="157"/>
      <c r="AB53" s="83"/>
      <c r="AC53" s="157"/>
      <c r="AD53" s="157"/>
      <c r="AE53" s="157"/>
      <c r="AF53" s="157"/>
      <c r="AG53" s="157"/>
      <c r="AH53" s="157"/>
      <c r="AI53" s="155"/>
    </row>
    <row r="54" spans="2:35" s="153" customFormat="1" x14ac:dyDescent="0.25">
      <c r="B54" s="145" t="s">
        <v>194</v>
      </c>
      <c r="C54" s="83"/>
      <c r="D54" s="83"/>
      <c r="E54" s="83"/>
      <c r="F54" s="83"/>
      <c r="G54" s="83"/>
      <c r="H54" s="83">
        <v>244</v>
      </c>
      <c r="I54" s="83">
        <v>222</v>
      </c>
      <c r="J54" s="83"/>
      <c r="K54" s="157"/>
      <c r="L54" s="83"/>
      <c r="M54" s="157"/>
      <c r="N54" s="157"/>
      <c r="O54" s="157"/>
      <c r="P54" s="157"/>
      <c r="Q54" s="157"/>
      <c r="R54" s="157"/>
      <c r="S54" s="157"/>
      <c r="T54" s="83"/>
      <c r="U54" s="157"/>
      <c r="V54" s="157"/>
      <c r="W54" s="157"/>
      <c r="X54" s="157"/>
      <c r="Y54" s="157"/>
      <c r="Z54" s="157"/>
      <c r="AA54" s="157"/>
      <c r="AB54" s="83"/>
      <c r="AC54" s="157"/>
      <c r="AD54" s="157"/>
      <c r="AE54" s="157"/>
      <c r="AF54" s="157"/>
      <c r="AG54" s="157"/>
      <c r="AH54" s="157"/>
      <c r="AI54" s="155"/>
    </row>
    <row r="55" spans="2:35" s="153" customFormat="1" x14ac:dyDescent="0.25">
      <c r="B55" s="145" t="s">
        <v>195</v>
      </c>
      <c r="C55" s="83"/>
      <c r="D55" s="83"/>
      <c r="E55" s="83"/>
      <c r="F55" s="83"/>
      <c r="G55" s="83"/>
      <c r="H55" s="83"/>
      <c r="I55" s="83">
        <v>223</v>
      </c>
      <c r="J55" s="83"/>
      <c r="K55" s="147">
        <f>SUM(K56:K59)</f>
        <v>0</v>
      </c>
      <c r="L55" s="83">
        <f t="shared" ref="L55:R55" si="21">SUM(L56:L59)</f>
        <v>0</v>
      </c>
      <c r="M55" s="147">
        <f t="shared" si="21"/>
        <v>0</v>
      </c>
      <c r="N55" s="147">
        <f t="shared" si="21"/>
        <v>0</v>
      </c>
      <c r="O55" s="147">
        <f t="shared" si="21"/>
        <v>0</v>
      </c>
      <c r="P55" s="147">
        <f t="shared" si="21"/>
        <v>0</v>
      </c>
      <c r="Q55" s="147">
        <f t="shared" si="21"/>
        <v>0</v>
      </c>
      <c r="R55" s="147">
        <f t="shared" si="21"/>
        <v>0</v>
      </c>
      <c r="S55" s="147">
        <f>SUM(S56:S59)</f>
        <v>0</v>
      </c>
      <c r="T55" s="83">
        <f t="shared" ref="T55:Z55" si="22">SUM(T56:T59)</f>
        <v>0</v>
      </c>
      <c r="U55" s="147">
        <f t="shared" si="22"/>
        <v>0</v>
      </c>
      <c r="V55" s="147">
        <f t="shared" si="22"/>
        <v>0</v>
      </c>
      <c r="W55" s="147">
        <f t="shared" si="22"/>
        <v>0</v>
      </c>
      <c r="X55" s="147">
        <f t="shared" si="22"/>
        <v>0</v>
      </c>
      <c r="Y55" s="147">
        <f t="shared" si="22"/>
        <v>0</v>
      </c>
      <c r="Z55" s="147">
        <f t="shared" si="22"/>
        <v>0</v>
      </c>
      <c r="AA55" s="147">
        <f>SUM(AA56:AA59)</f>
        <v>0</v>
      </c>
      <c r="AB55" s="83">
        <f t="shared" ref="AB55:AH55" si="23">SUM(AB56:AB59)</f>
        <v>0</v>
      </c>
      <c r="AC55" s="147">
        <f t="shared" si="23"/>
        <v>0</v>
      </c>
      <c r="AD55" s="147">
        <f t="shared" si="23"/>
        <v>0</v>
      </c>
      <c r="AE55" s="147">
        <f t="shared" si="23"/>
        <v>0</v>
      </c>
      <c r="AF55" s="147">
        <f t="shared" si="23"/>
        <v>0</v>
      </c>
      <c r="AG55" s="147">
        <f t="shared" si="23"/>
        <v>0</v>
      </c>
      <c r="AH55" s="147">
        <f t="shared" si="23"/>
        <v>0</v>
      </c>
      <c r="AI55" s="155"/>
    </row>
    <row r="56" spans="2:35" s="148" customFormat="1" ht="22.5" x14ac:dyDescent="0.25">
      <c r="B56" s="149" t="s">
        <v>196</v>
      </c>
      <c r="C56" s="159"/>
      <c r="D56" s="159"/>
      <c r="E56" s="159"/>
      <c r="F56" s="159"/>
      <c r="G56" s="159"/>
      <c r="H56" s="159">
        <v>244</v>
      </c>
      <c r="I56" s="159">
        <v>223</v>
      </c>
      <c r="J56" s="159" t="s">
        <v>106</v>
      </c>
      <c r="K56" s="143"/>
      <c r="L56" s="159"/>
      <c r="M56" s="143"/>
      <c r="N56" s="143"/>
      <c r="O56" s="143"/>
      <c r="P56" s="143"/>
      <c r="Q56" s="143"/>
      <c r="R56" s="143"/>
      <c r="S56" s="143"/>
      <c r="T56" s="159"/>
      <c r="U56" s="143"/>
      <c r="V56" s="143"/>
      <c r="W56" s="143"/>
      <c r="X56" s="143"/>
      <c r="Y56" s="143"/>
      <c r="Z56" s="143"/>
      <c r="AA56" s="143"/>
      <c r="AB56" s="159"/>
      <c r="AC56" s="143"/>
      <c r="AD56" s="143"/>
      <c r="AE56" s="143"/>
      <c r="AF56" s="143"/>
      <c r="AG56" s="143"/>
      <c r="AH56" s="143"/>
      <c r="AI56" s="152"/>
    </row>
    <row r="57" spans="2:35" s="148" customFormat="1" x14ac:dyDescent="0.25">
      <c r="B57" s="149" t="s">
        <v>197</v>
      </c>
      <c r="C57" s="159"/>
      <c r="D57" s="159"/>
      <c r="E57" s="159"/>
      <c r="F57" s="159"/>
      <c r="G57" s="159"/>
      <c r="H57" s="159">
        <v>244</v>
      </c>
      <c r="I57" s="159">
        <v>223</v>
      </c>
      <c r="J57" s="159" t="s">
        <v>107</v>
      </c>
      <c r="K57" s="143"/>
      <c r="L57" s="159"/>
      <c r="M57" s="143"/>
      <c r="N57" s="143"/>
      <c r="O57" s="143"/>
      <c r="P57" s="143"/>
      <c r="Q57" s="143"/>
      <c r="R57" s="143"/>
      <c r="S57" s="143"/>
      <c r="T57" s="159"/>
      <c r="U57" s="143"/>
      <c r="V57" s="143"/>
      <c r="W57" s="143"/>
      <c r="X57" s="143"/>
      <c r="Y57" s="143"/>
      <c r="Z57" s="143"/>
      <c r="AA57" s="143"/>
      <c r="AB57" s="159"/>
      <c r="AC57" s="143"/>
      <c r="AD57" s="143"/>
      <c r="AE57" s="143"/>
      <c r="AF57" s="143"/>
      <c r="AG57" s="143"/>
      <c r="AH57" s="143"/>
      <c r="AI57" s="152"/>
    </row>
    <row r="58" spans="2:35" s="148" customFormat="1" ht="22.5" x14ac:dyDescent="0.25">
      <c r="B58" s="149" t="s">
        <v>198</v>
      </c>
      <c r="C58" s="159"/>
      <c r="D58" s="159"/>
      <c r="E58" s="159"/>
      <c r="F58" s="159"/>
      <c r="G58" s="159"/>
      <c r="H58" s="159">
        <v>244</v>
      </c>
      <c r="I58" s="159">
        <v>223</v>
      </c>
      <c r="J58" s="159" t="s">
        <v>108</v>
      </c>
      <c r="K58" s="143"/>
      <c r="L58" s="159"/>
      <c r="M58" s="143"/>
      <c r="N58" s="143"/>
      <c r="O58" s="143"/>
      <c r="P58" s="143"/>
      <c r="Q58" s="143"/>
      <c r="R58" s="143"/>
      <c r="S58" s="143"/>
      <c r="T58" s="159"/>
      <c r="U58" s="143"/>
      <c r="V58" s="143"/>
      <c r="W58" s="143"/>
      <c r="X58" s="143"/>
      <c r="Y58" s="143"/>
      <c r="Z58" s="143"/>
      <c r="AA58" s="143"/>
      <c r="AB58" s="159"/>
      <c r="AC58" s="143"/>
      <c r="AD58" s="143"/>
      <c r="AE58" s="143"/>
      <c r="AF58" s="143"/>
      <c r="AG58" s="143"/>
      <c r="AH58" s="143"/>
      <c r="AI58" s="152"/>
    </row>
    <row r="59" spans="2:35" s="148" customFormat="1" ht="33.75" x14ac:dyDescent="0.25">
      <c r="B59" s="149" t="s">
        <v>199</v>
      </c>
      <c r="C59" s="159"/>
      <c r="D59" s="159"/>
      <c r="E59" s="159"/>
      <c r="F59" s="159"/>
      <c r="G59" s="159"/>
      <c r="H59" s="159">
        <v>244</v>
      </c>
      <c r="I59" s="159">
        <v>223</v>
      </c>
      <c r="J59" s="159" t="s">
        <v>109</v>
      </c>
      <c r="K59" s="143"/>
      <c r="L59" s="159"/>
      <c r="M59" s="143"/>
      <c r="N59" s="143"/>
      <c r="O59" s="143"/>
      <c r="P59" s="143"/>
      <c r="Q59" s="143"/>
      <c r="R59" s="143"/>
      <c r="S59" s="143"/>
      <c r="T59" s="159"/>
      <c r="U59" s="143"/>
      <c r="V59" s="143"/>
      <c r="W59" s="143"/>
      <c r="X59" s="143"/>
      <c r="Y59" s="143"/>
      <c r="Z59" s="143"/>
      <c r="AA59" s="143"/>
      <c r="AB59" s="159"/>
      <c r="AC59" s="143"/>
      <c r="AD59" s="143"/>
      <c r="AE59" s="143"/>
      <c r="AF59" s="143"/>
      <c r="AG59" s="143"/>
      <c r="AH59" s="143"/>
      <c r="AI59" s="152"/>
    </row>
    <row r="60" spans="2:35" s="153" customFormat="1" ht="38.25" customHeight="1" x14ac:dyDescent="0.25">
      <c r="B60" s="145" t="s">
        <v>200</v>
      </c>
      <c r="C60" s="83"/>
      <c r="D60" s="83"/>
      <c r="E60" s="83"/>
      <c r="F60" s="83"/>
      <c r="G60" s="83"/>
      <c r="H60" s="83">
        <v>244</v>
      </c>
      <c r="I60" s="83">
        <v>224</v>
      </c>
      <c r="J60" s="83"/>
      <c r="K60" s="157"/>
      <c r="L60" s="83"/>
      <c r="M60" s="157"/>
      <c r="N60" s="157"/>
      <c r="O60" s="157"/>
      <c r="P60" s="157"/>
      <c r="Q60" s="157"/>
      <c r="R60" s="157"/>
      <c r="S60" s="157"/>
      <c r="T60" s="83"/>
      <c r="U60" s="157"/>
      <c r="V60" s="157"/>
      <c r="W60" s="157"/>
      <c r="X60" s="157"/>
      <c r="Y60" s="157"/>
      <c r="Z60" s="157"/>
      <c r="AA60" s="157"/>
      <c r="AB60" s="83"/>
      <c r="AC60" s="157"/>
      <c r="AD60" s="157"/>
      <c r="AE60" s="157"/>
      <c r="AF60" s="157"/>
      <c r="AG60" s="157"/>
      <c r="AH60" s="157"/>
      <c r="AI60" s="155"/>
    </row>
    <row r="61" spans="2:35" s="153" customFormat="1" ht="27" customHeight="1" x14ac:dyDescent="0.25">
      <c r="B61" s="145" t="s">
        <v>201</v>
      </c>
      <c r="C61" s="83"/>
      <c r="D61" s="83"/>
      <c r="E61" s="83"/>
      <c r="F61" s="83"/>
      <c r="G61" s="83"/>
      <c r="H61" s="83"/>
      <c r="I61" s="83">
        <v>225</v>
      </c>
      <c r="J61" s="83"/>
      <c r="K61" s="147">
        <f>SUM(K62:K76)</f>
        <v>0</v>
      </c>
      <c r="L61" s="83">
        <f t="shared" ref="L61:R61" si="24">SUM(L62:L76)</f>
        <v>0</v>
      </c>
      <c r="M61" s="147">
        <f t="shared" si="24"/>
        <v>0</v>
      </c>
      <c r="N61" s="147">
        <f t="shared" si="24"/>
        <v>0</v>
      </c>
      <c r="O61" s="147">
        <f t="shared" si="24"/>
        <v>0</v>
      </c>
      <c r="P61" s="147">
        <f t="shared" si="24"/>
        <v>0</v>
      </c>
      <c r="Q61" s="147">
        <f t="shared" si="24"/>
        <v>0</v>
      </c>
      <c r="R61" s="147">
        <f t="shared" si="24"/>
        <v>0</v>
      </c>
      <c r="S61" s="147">
        <f>SUM(S62:S76)</f>
        <v>0</v>
      </c>
      <c r="T61" s="83">
        <f t="shared" ref="T61:Z61" si="25">SUM(T62:T76)</f>
        <v>0</v>
      </c>
      <c r="U61" s="147">
        <f t="shared" si="25"/>
        <v>0</v>
      </c>
      <c r="V61" s="147">
        <f t="shared" si="25"/>
        <v>0</v>
      </c>
      <c r="W61" s="147">
        <f t="shared" si="25"/>
        <v>0</v>
      </c>
      <c r="X61" s="147">
        <f t="shared" si="25"/>
        <v>0</v>
      </c>
      <c r="Y61" s="147">
        <f t="shared" si="25"/>
        <v>0</v>
      </c>
      <c r="Z61" s="147">
        <f t="shared" si="25"/>
        <v>0</v>
      </c>
      <c r="AA61" s="147">
        <f>SUM(AA62:AA76)</f>
        <v>0</v>
      </c>
      <c r="AB61" s="83">
        <f t="shared" ref="AB61:AH61" si="26">SUM(AB62:AB76)</f>
        <v>0</v>
      </c>
      <c r="AC61" s="147">
        <f t="shared" si="26"/>
        <v>0</v>
      </c>
      <c r="AD61" s="147">
        <f t="shared" si="26"/>
        <v>0</v>
      </c>
      <c r="AE61" s="147">
        <f t="shared" si="26"/>
        <v>0</v>
      </c>
      <c r="AF61" s="147">
        <f t="shared" si="26"/>
        <v>0</v>
      </c>
      <c r="AG61" s="147">
        <f t="shared" si="26"/>
        <v>0</v>
      </c>
      <c r="AH61" s="147">
        <f t="shared" si="26"/>
        <v>0</v>
      </c>
      <c r="AI61" s="155"/>
    </row>
    <row r="62" spans="2:35" s="148" customFormat="1" ht="45" x14ac:dyDescent="0.25">
      <c r="B62" s="149" t="s">
        <v>202</v>
      </c>
      <c r="C62" s="159"/>
      <c r="D62" s="159"/>
      <c r="E62" s="159"/>
      <c r="F62" s="159"/>
      <c r="G62" s="159"/>
      <c r="H62" s="159">
        <v>244</v>
      </c>
      <c r="I62" s="159">
        <v>225</v>
      </c>
      <c r="J62" s="159" t="s">
        <v>111</v>
      </c>
      <c r="K62" s="143"/>
      <c r="L62" s="159"/>
      <c r="M62" s="143"/>
      <c r="N62" s="143"/>
      <c r="O62" s="143"/>
      <c r="P62" s="143"/>
      <c r="Q62" s="143"/>
      <c r="R62" s="143"/>
      <c r="S62" s="143"/>
      <c r="T62" s="159"/>
      <c r="U62" s="143"/>
      <c r="V62" s="143"/>
      <c r="W62" s="143"/>
      <c r="X62" s="143"/>
      <c r="Y62" s="143"/>
      <c r="Z62" s="143"/>
      <c r="AA62" s="143"/>
      <c r="AB62" s="159"/>
      <c r="AC62" s="143"/>
      <c r="AD62" s="143"/>
      <c r="AE62" s="143"/>
      <c r="AF62" s="143"/>
      <c r="AG62" s="143"/>
      <c r="AH62" s="143"/>
      <c r="AI62" s="152"/>
    </row>
    <row r="63" spans="2:35" s="148" customFormat="1" ht="33.75" x14ac:dyDescent="0.25">
      <c r="B63" s="149" t="s">
        <v>203</v>
      </c>
      <c r="C63" s="159"/>
      <c r="D63" s="159"/>
      <c r="E63" s="159"/>
      <c r="F63" s="159"/>
      <c r="G63" s="159"/>
      <c r="H63" s="159">
        <v>244</v>
      </c>
      <c r="I63" s="159">
        <v>225</v>
      </c>
      <c r="J63" s="159" t="s">
        <v>110</v>
      </c>
      <c r="K63" s="143"/>
      <c r="L63" s="159"/>
      <c r="M63" s="143"/>
      <c r="N63" s="143"/>
      <c r="O63" s="143"/>
      <c r="P63" s="143"/>
      <c r="Q63" s="143"/>
      <c r="R63" s="143"/>
      <c r="S63" s="143"/>
      <c r="T63" s="159"/>
      <c r="U63" s="143"/>
      <c r="V63" s="143"/>
      <c r="W63" s="143"/>
      <c r="X63" s="143"/>
      <c r="Y63" s="143"/>
      <c r="Z63" s="143"/>
      <c r="AA63" s="143"/>
      <c r="AB63" s="159"/>
      <c r="AC63" s="143"/>
      <c r="AD63" s="143"/>
      <c r="AE63" s="143"/>
      <c r="AF63" s="143"/>
      <c r="AG63" s="143"/>
      <c r="AH63" s="143"/>
      <c r="AI63" s="152"/>
    </row>
    <row r="64" spans="2:35" s="148" customFormat="1" ht="45" x14ac:dyDescent="0.25">
      <c r="B64" s="149" t="s">
        <v>204</v>
      </c>
      <c r="C64" s="159"/>
      <c r="D64" s="159"/>
      <c r="E64" s="159"/>
      <c r="F64" s="159"/>
      <c r="G64" s="159"/>
      <c r="H64" s="159">
        <v>244</v>
      </c>
      <c r="I64" s="159">
        <v>225</v>
      </c>
      <c r="J64" s="159" t="s">
        <v>112</v>
      </c>
      <c r="K64" s="143"/>
      <c r="L64" s="159"/>
      <c r="M64" s="143"/>
      <c r="N64" s="143"/>
      <c r="O64" s="143"/>
      <c r="P64" s="143"/>
      <c r="Q64" s="143"/>
      <c r="R64" s="143"/>
      <c r="S64" s="143"/>
      <c r="T64" s="159"/>
      <c r="U64" s="143"/>
      <c r="V64" s="143"/>
      <c r="W64" s="143"/>
      <c r="X64" s="143"/>
      <c r="Y64" s="143"/>
      <c r="Z64" s="143"/>
      <c r="AA64" s="143"/>
      <c r="AB64" s="159"/>
      <c r="AC64" s="143"/>
      <c r="AD64" s="143"/>
      <c r="AE64" s="143"/>
      <c r="AF64" s="143"/>
      <c r="AG64" s="143"/>
      <c r="AH64" s="143"/>
      <c r="AI64" s="152"/>
    </row>
    <row r="65" spans="2:35" s="148" customFormat="1" ht="22.5" x14ac:dyDescent="0.25">
      <c r="B65" s="149" t="s">
        <v>205</v>
      </c>
      <c r="C65" s="159"/>
      <c r="D65" s="159"/>
      <c r="E65" s="159"/>
      <c r="F65" s="159"/>
      <c r="G65" s="159"/>
      <c r="H65" s="159">
        <v>244</v>
      </c>
      <c r="I65" s="159">
        <v>225</v>
      </c>
      <c r="J65" s="159" t="s">
        <v>113</v>
      </c>
      <c r="K65" s="143"/>
      <c r="L65" s="159"/>
      <c r="M65" s="143"/>
      <c r="N65" s="143"/>
      <c r="O65" s="143"/>
      <c r="P65" s="143"/>
      <c r="Q65" s="143"/>
      <c r="R65" s="143"/>
      <c r="S65" s="143"/>
      <c r="T65" s="159"/>
      <c r="U65" s="143"/>
      <c r="V65" s="143"/>
      <c r="W65" s="143"/>
      <c r="X65" s="143"/>
      <c r="Y65" s="143"/>
      <c r="Z65" s="143"/>
      <c r="AA65" s="143"/>
      <c r="AB65" s="159"/>
      <c r="AC65" s="143"/>
      <c r="AD65" s="143"/>
      <c r="AE65" s="143"/>
      <c r="AF65" s="143"/>
      <c r="AG65" s="143"/>
      <c r="AH65" s="143"/>
      <c r="AI65" s="152"/>
    </row>
    <row r="66" spans="2:35" s="148" customFormat="1" ht="22.5" x14ac:dyDescent="0.25">
      <c r="B66" s="149" t="s">
        <v>206</v>
      </c>
      <c r="C66" s="159"/>
      <c r="D66" s="159"/>
      <c r="E66" s="159"/>
      <c r="F66" s="159"/>
      <c r="G66" s="159"/>
      <c r="H66" s="159">
        <v>244</v>
      </c>
      <c r="I66" s="159">
        <v>225</v>
      </c>
      <c r="J66" s="159" t="s">
        <v>207</v>
      </c>
      <c r="K66" s="143"/>
      <c r="L66" s="159"/>
      <c r="M66" s="143"/>
      <c r="N66" s="143"/>
      <c r="O66" s="143"/>
      <c r="P66" s="143"/>
      <c r="Q66" s="143"/>
      <c r="R66" s="143"/>
      <c r="S66" s="143"/>
      <c r="T66" s="159"/>
      <c r="U66" s="143"/>
      <c r="V66" s="143"/>
      <c r="W66" s="143"/>
      <c r="X66" s="143"/>
      <c r="Y66" s="143"/>
      <c r="Z66" s="143"/>
      <c r="AA66" s="143"/>
      <c r="AB66" s="159"/>
      <c r="AC66" s="143"/>
      <c r="AD66" s="143"/>
      <c r="AE66" s="143"/>
      <c r="AF66" s="143"/>
      <c r="AG66" s="143"/>
      <c r="AH66" s="143"/>
      <c r="AI66" s="152"/>
    </row>
    <row r="67" spans="2:35" s="148" customFormat="1" ht="22.5" x14ac:dyDescent="0.25">
      <c r="B67" s="149" t="s">
        <v>208</v>
      </c>
      <c r="C67" s="159"/>
      <c r="D67" s="159"/>
      <c r="E67" s="159"/>
      <c r="F67" s="159"/>
      <c r="G67" s="159"/>
      <c r="H67" s="159">
        <v>244</v>
      </c>
      <c r="I67" s="159">
        <v>225</v>
      </c>
      <c r="J67" s="159" t="s">
        <v>114</v>
      </c>
      <c r="K67" s="143"/>
      <c r="L67" s="159"/>
      <c r="M67" s="143"/>
      <c r="N67" s="143"/>
      <c r="O67" s="143"/>
      <c r="P67" s="143"/>
      <c r="Q67" s="143"/>
      <c r="R67" s="143"/>
      <c r="S67" s="143"/>
      <c r="T67" s="159"/>
      <c r="U67" s="143"/>
      <c r="V67" s="143"/>
      <c r="W67" s="143"/>
      <c r="X67" s="143"/>
      <c r="Y67" s="143"/>
      <c r="Z67" s="143"/>
      <c r="AA67" s="143"/>
      <c r="AB67" s="159"/>
      <c r="AC67" s="143"/>
      <c r="AD67" s="143"/>
      <c r="AE67" s="143"/>
      <c r="AF67" s="143"/>
      <c r="AG67" s="143"/>
      <c r="AH67" s="143"/>
      <c r="AI67" s="152"/>
    </row>
    <row r="68" spans="2:35" s="148" customFormat="1" ht="22.5" x14ac:dyDescent="0.25">
      <c r="B68" s="149" t="s">
        <v>209</v>
      </c>
      <c r="C68" s="159"/>
      <c r="D68" s="159"/>
      <c r="E68" s="159"/>
      <c r="F68" s="159"/>
      <c r="G68" s="159"/>
      <c r="H68" s="159">
        <v>244</v>
      </c>
      <c r="I68" s="159">
        <v>225</v>
      </c>
      <c r="J68" s="159" t="s">
        <v>115</v>
      </c>
      <c r="K68" s="143"/>
      <c r="L68" s="159"/>
      <c r="M68" s="143"/>
      <c r="N68" s="143"/>
      <c r="O68" s="143"/>
      <c r="P68" s="143"/>
      <c r="Q68" s="143"/>
      <c r="R68" s="143"/>
      <c r="S68" s="143"/>
      <c r="T68" s="159"/>
      <c r="U68" s="143"/>
      <c r="V68" s="143"/>
      <c r="W68" s="143"/>
      <c r="X68" s="143"/>
      <c r="Y68" s="143"/>
      <c r="Z68" s="143"/>
      <c r="AA68" s="143"/>
      <c r="AB68" s="159"/>
      <c r="AC68" s="143"/>
      <c r="AD68" s="143"/>
      <c r="AE68" s="143"/>
      <c r="AF68" s="143"/>
      <c r="AG68" s="143"/>
      <c r="AH68" s="143"/>
      <c r="AI68" s="152"/>
    </row>
    <row r="69" spans="2:35" s="148" customFormat="1" ht="22.5" x14ac:dyDescent="0.25">
      <c r="B69" s="149" t="s">
        <v>210</v>
      </c>
      <c r="C69" s="159"/>
      <c r="D69" s="159"/>
      <c r="E69" s="159"/>
      <c r="F69" s="159"/>
      <c r="G69" s="159"/>
      <c r="H69" s="159">
        <v>244</v>
      </c>
      <c r="I69" s="159">
        <v>225</v>
      </c>
      <c r="J69" s="159" t="s">
        <v>116</v>
      </c>
      <c r="K69" s="143"/>
      <c r="L69" s="159"/>
      <c r="M69" s="143"/>
      <c r="N69" s="143"/>
      <c r="O69" s="143"/>
      <c r="P69" s="143"/>
      <c r="Q69" s="143"/>
      <c r="R69" s="143"/>
      <c r="S69" s="143"/>
      <c r="T69" s="159"/>
      <c r="U69" s="143"/>
      <c r="V69" s="143"/>
      <c r="W69" s="143"/>
      <c r="X69" s="143"/>
      <c r="Y69" s="143"/>
      <c r="Z69" s="143"/>
      <c r="AA69" s="143"/>
      <c r="AB69" s="159"/>
      <c r="AC69" s="143"/>
      <c r="AD69" s="143"/>
      <c r="AE69" s="143"/>
      <c r="AF69" s="143"/>
      <c r="AG69" s="143"/>
      <c r="AH69" s="143"/>
      <c r="AI69" s="152"/>
    </row>
    <row r="70" spans="2:35" s="148" customFormat="1" ht="33.75" x14ac:dyDescent="0.25">
      <c r="B70" s="149" t="s">
        <v>211</v>
      </c>
      <c r="C70" s="159"/>
      <c r="D70" s="159"/>
      <c r="E70" s="159"/>
      <c r="F70" s="159"/>
      <c r="G70" s="159"/>
      <c r="H70" s="159">
        <v>244</v>
      </c>
      <c r="I70" s="159">
        <v>225</v>
      </c>
      <c r="J70" s="159" t="s">
        <v>117</v>
      </c>
      <c r="K70" s="143"/>
      <c r="L70" s="159"/>
      <c r="M70" s="143"/>
      <c r="N70" s="143"/>
      <c r="O70" s="143"/>
      <c r="P70" s="143"/>
      <c r="Q70" s="143"/>
      <c r="R70" s="143"/>
      <c r="S70" s="143"/>
      <c r="T70" s="159"/>
      <c r="U70" s="143"/>
      <c r="V70" s="143"/>
      <c r="W70" s="143"/>
      <c r="X70" s="143"/>
      <c r="Y70" s="143"/>
      <c r="Z70" s="143"/>
      <c r="AA70" s="143"/>
      <c r="AB70" s="159"/>
      <c r="AC70" s="143"/>
      <c r="AD70" s="143"/>
      <c r="AE70" s="143"/>
      <c r="AF70" s="143"/>
      <c r="AG70" s="143"/>
      <c r="AH70" s="143"/>
      <c r="AI70" s="152"/>
    </row>
    <row r="71" spans="2:35" s="148" customFormat="1" ht="45" x14ac:dyDescent="0.25">
      <c r="B71" s="149" t="s">
        <v>212</v>
      </c>
      <c r="C71" s="159"/>
      <c r="D71" s="159"/>
      <c r="E71" s="159"/>
      <c r="F71" s="159"/>
      <c r="G71" s="159"/>
      <c r="H71" s="159">
        <v>244</v>
      </c>
      <c r="I71" s="159">
        <v>225</v>
      </c>
      <c r="J71" s="159" t="s">
        <v>118</v>
      </c>
      <c r="K71" s="143"/>
      <c r="L71" s="159"/>
      <c r="M71" s="143"/>
      <c r="N71" s="143"/>
      <c r="O71" s="143"/>
      <c r="P71" s="143"/>
      <c r="Q71" s="143"/>
      <c r="R71" s="143"/>
      <c r="S71" s="143"/>
      <c r="T71" s="159"/>
      <c r="U71" s="143"/>
      <c r="V71" s="143"/>
      <c r="W71" s="143"/>
      <c r="X71" s="143"/>
      <c r="Y71" s="143"/>
      <c r="Z71" s="143"/>
      <c r="AA71" s="143"/>
      <c r="AB71" s="159"/>
      <c r="AC71" s="143"/>
      <c r="AD71" s="143"/>
      <c r="AE71" s="143"/>
      <c r="AF71" s="143"/>
      <c r="AG71" s="143"/>
      <c r="AH71" s="143"/>
      <c r="AI71" s="152"/>
    </row>
    <row r="72" spans="2:35" s="148" customFormat="1" ht="45" x14ac:dyDescent="0.25">
      <c r="B72" s="149" t="s">
        <v>213</v>
      </c>
      <c r="C72" s="159"/>
      <c r="D72" s="159"/>
      <c r="E72" s="159"/>
      <c r="F72" s="159"/>
      <c r="G72" s="159"/>
      <c r="H72" s="159">
        <v>244</v>
      </c>
      <c r="I72" s="159">
        <v>225</v>
      </c>
      <c r="J72" s="159" t="s">
        <v>119</v>
      </c>
      <c r="K72" s="143"/>
      <c r="L72" s="159"/>
      <c r="M72" s="143"/>
      <c r="N72" s="143"/>
      <c r="O72" s="143"/>
      <c r="P72" s="143"/>
      <c r="Q72" s="143"/>
      <c r="R72" s="143"/>
      <c r="S72" s="143"/>
      <c r="T72" s="159"/>
      <c r="U72" s="143"/>
      <c r="V72" s="143"/>
      <c r="W72" s="143"/>
      <c r="X72" s="143"/>
      <c r="Y72" s="143"/>
      <c r="Z72" s="143"/>
      <c r="AA72" s="143"/>
      <c r="AB72" s="159"/>
      <c r="AC72" s="143"/>
      <c r="AD72" s="143"/>
      <c r="AE72" s="143"/>
      <c r="AF72" s="143"/>
      <c r="AG72" s="143"/>
      <c r="AH72" s="143"/>
      <c r="AI72" s="152"/>
    </row>
    <row r="73" spans="2:35" s="148" customFormat="1" ht="33.75" x14ac:dyDescent="0.25">
      <c r="B73" s="149" t="s">
        <v>214</v>
      </c>
      <c r="C73" s="159"/>
      <c r="D73" s="159"/>
      <c r="E73" s="159"/>
      <c r="F73" s="159"/>
      <c r="G73" s="159"/>
      <c r="H73" s="159">
        <v>244</v>
      </c>
      <c r="I73" s="159">
        <v>225</v>
      </c>
      <c r="J73" s="159" t="s">
        <v>120</v>
      </c>
      <c r="K73" s="143"/>
      <c r="L73" s="159"/>
      <c r="M73" s="143"/>
      <c r="N73" s="143"/>
      <c r="O73" s="143"/>
      <c r="P73" s="143"/>
      <c r="Q73" s="143"/>
      <c r="R73" s="143"/>
      <c r="S73" s="143"/>
      <c r="T73" s="159"/>
      <c r="U73" s="143"/>
      <c r="V73" s="143"/>
      <c r="W73" s="143"/>
      <c r="X73" s="143"/>
      <c r="Y73" s="143"/>
      <c r="Z73" s="143"/>
      <c r="AA73" s="143"/>
      <c r="AB73" s="159"/>
      <c r="AC73" s="143"/>
      <c r="AD73" s="143"/>
      <c r="AE73" s="143"/>
      <c r="AF73" s="143"/>
      <c r="AG73" s="143"/>
      <c r="AH73" s="143"/>
      <c r="AI73" s="152"/>
    </row>
    <row r="74" spans="2:35" s="148" customFormat="1" ht="45" x14ac:dyDescent="0.25">
      <c r="B74" s="149" t="s">
        <v>215</v>
      </c>
      <c r="C74" s="159"/>
      <c r="D74" s="159"/>
      <c r="E74" s="159"/>
      <c r="F74" s="159"/>
      <c r="G74" s="159"/>
      <c r="H74" s="159">
        <v>244</v>
      </c>
      <c r="I74" s="159">
        <v>225</v>
      </c>
      <c r="J74" s="159" t="s">
        <v>121</v>
      </c>
      <c r="K74" s="143"/>
      <c r="L74" s="159"/>
      <c r="M74" s="143"/>
      <c r="N74" s="143"/>
      <c r="O74" s="143"/>
      <c r="P74" s="143"/>
      <c r="Q74" s="143"/>
      <c r="R74" s="143"/>
      <c r="S74" s="143"/>
      <c r="T74" s="159"/>
      <c r="U74" s="143"/>
      <c r="V74" s="143"/>
      <c r="W74" s="143"/>
      <c r="X74" s="143"/>
      <c r="Y74" s="143"/>
      <c r="Z74" s="143"/>
      <c r="AA74" s="143"/>
      <c r="AB74" s="159"/>
      <c r="AC74" s="143"/>
      <c r="AD74" s="143"/>
      <c r="AE74" s="143"/>
      <c r="AF74" s="143"/>
      <c r="AG74" s="143"/>
      <c r="AH74" s="143"/>
      <c r="AI74" s="152"/>
    </row>
    <row r="75" spans="2:35" s="148" customFormat="1" ht="22.5" x14ac:dyDescent="0.25">
      <c r="B75" s="149" t="s">
        <v>216</v>
      </c>
      <c r="C75" s="159"/>
      <c r="D75" s="159"/>
      <c r="E75" s="159"/>
      <c r="F75" s="159"/>
      <c r="G75" s="159"/>
      <c r="H75" s="159">
        <v>243</v>
      </c>
      <c r="I75" s="159">
        <v>225</v>
      </c>
      <c r="J75" s="159" t="s">
        <v>122</v>
      </c>
      <c r="K75" s="143"/>
      <c r="L75" s="159"/>
      <c r="M75" s="143"/>
      <c r="N75" s="143"/>
      <c r="O75" s="143"/>
      <c r="P75" s="143"/>
      <c r="Q75" s="143"/>
      <c r="R75" s="143"/>
      <c r="S75" s="143"/>
      <c r="T75" s="159"/>
      <c r="U75" s="143"/>
      <c r="V75" s="143"/>
      <c r="W75" s="143"/>
      <c r="X75" s="143"/>
      <c r="Y75" s="143"/>
      <c r="Z75" s="143"/>
      <c r="AA75" s="143"/>
      <c r="AB75" s="159"/>
      <c r="AC75" s="143"/>
      <c r="AD75" s="143"/>
      <c r="AE75" s="143"/>
      <c r="AF75" s="143"/>
      <c r="AG75" s="143"/>
      <c r="AH75" s="143"/>
      <c r="AI75" s="152"/>
    </row>
    <row r="76" spans="2:35" s="148" customFormat="1" ht="22.5" x14ac:dyDescent="0.25">
      <c r="B76" s="149" t="s">
        <v>217</v>
      </c>
      <c r="C76" s="159"/>
      <c r="D76" s="159"/>
      <c r="E76" s="159"/>
      <c r="F76" s="159"/>
      <c r="G76" s="159"/>
      <c r="H76" s="159">
        <v>244</v>
      </c>
      <c r="I76" s="159">
        <v>225</v>
      </c>
      <c r="J76" s="159" t="s">
        <v>123</v>
      </c>
      <c r="K76" s="143"/>
      <c r="L76" s="159"/>
      <c r="M76" s="143"/>
      <c r="N76" s="143"/>
      <c r="O76" s="143"/>
      <c r="P76" s="143"/>
      <c r="Q76" s="143"/>
      <c r="R76" s="143"/>
      <c r="S76" s="143"/>
      <c r="T76" s="159"/>
      <c r="U76" s="143"/>
      <c r="V76" s="143"/>
      <c r="W76" s="143"/>
      <c r="X76" s="143"/>
      <c r="Y76" s="143"/>
      <c r="Z76" s="143"/>
      <c r="AA76" s="143"/>
      <c r="AB76" s="159"/>
      <c r="AC76" s="143"/>
      <c r="AD76" s="143"/>
      <c r="AE76" s="143"/>
      <c r="AF76" s="143"/>
      <c r="AG76" s="143"/>
      <c r="AH76" s="143"/>
      <c r="AI76" s="152"/>
    </row>
    <row r="77" spans="2:35" s="153" customFormat="1" x14ac:dyDescent="0.25">
      <c r="B77" s="145" t="s">
        <v>218</v>
      </c>
      <c r="C77" s="83"/>
      <c r="D77" s="83"/>
      <c r="E77" s="83"/>
      <c r="F77" s="83"/>
      <c r="G77" s="83"/>
      <c r="H77" s="83"/>
      <c r="I77" s="83">
        <v>226</v>
      </c>
      <c r="J77" s="83"/>
      <c r="K77" s="147">
        <f>SUM(K78:K86)</f>
        <v>0</v>
      </c>
      <c r="L77" s="83">
        <f>SUM(L78:L86)</f>
        <v>0</v>
      </c>
      <c r="M77" s="147">
        <f t="shared" ref="M77:R77" si="27">SUM(M78:M86)</f>
        <v>0</v>
      </c>
      <c r="N77" s="147">
        <f t="shared" si="27"/>
        <v>0</v>
      </c>
      <c r="O77" s="147">
        <f t="shared" si="27"/>
        <v>0</v>
      </c>
      <c r="P77" s="147">
        <f t="shared" si="27"/>
        <v>0</v>
      </c>
      <c r="Q77" s="147">
        <f t="shared" si="27"/>
        <v>0</v>
      </c>
      <c r="R77" s="147">
        <f t="shared" si="27"/>
        <v>0</v>
      </c>
      <c r="S77" s="147">
        <f>SUM(S78:S86)</f>
        <v>0</v>
      </c>
      <c r="T77" s="83">
        <f t="shared" ref="T77:Z77" si="28">SUM(T78:T86)</f>
        <v>0</v>
      </c>
      <c r="U77" s="147">
        <f t="shared" si="28"/>
        <v>0</v>
      </c>
      <c r="V77" s="147">
        <f t="shared" si="28"/>
        <v>0</v>
      </c>
      <c r="W77" s="147">
        <f t="shared" si="28"/>
        <v>0</v>
      </c>
      <c r="X77" s="147">
        <f t="shared" si="28"/>
        <v>0</v>
      </c>
      <c r="Y77" s="147">
        <f t="shared" si="28"/>
        <v>0</v>
      </c>
      <c r="Z77" s="147">
        <f t="shared" si="28"/>
        <v>0</v>
      </c>
      <c r="AA77" s="147">
        <f>SUM(AA78:AA86)</f>
        <v>0</v>
      </c>
      <c r="AB77" s="83">
        <f t="shared" ref="AB77:AH77" si="29">SUM(AB78:AB86)</f>
        <v>0</v>
      </c>
      <c r="AC77" s="147">
        <f t="shared" si="29"/>
        <v>0</v>
      </c>
      <c r="AD77" s="147">
        <f t="shared" si="29"/>
        <v>0</v>
      </c>
      <c r="AE77" s="147">
        <f t="shared" si="29"/>
        <v>0</v>
      </c>
      <c r="AF77" s="147">
        <f t="shared" si="29"/>
        <v>0</v>
      </c>
      <c r="AG77" s="147">
        <f t="shared" si="29"/>
        <v>0</v>
      </c>
      <c r="AH77" s="147">
        <f t="shared" si="29"/>
        <v>0</v>
      </c>
      <c r="AI77" s="155"/>
    </row>
    <row r="78" spans="2:35" s="148" customFormat="1" ht="78.75" x14ac:dyDescent="0.25">
      <c r="B78" s="149" t="s">
        <v>219</v>
      </c>
      <c r="C78" s="159"/>
      <c r="D78" s="159"/>
      <c r="E78" s="159"/>
      <c r="F78" s="159"/>
      <c r="G78" s="159"/>
      <c r="H78" s="159">
        <v>244</v>
      </c>
      <c r="I78" s="159">
        <v>226</v>
      </c>
      <c r="J78" s="159" t="s">
        <v>124</v>
      </c>
      <c r="K78" s="143"/>
      <c r="L78" s="159"/>
      <c r="M78" s="143"/>
      <c r="N78" s="143"/>
      <c r="O78" s="143"/>
      <c r="P78" s="143"/>
      <c r="Q78" s="143"/>
      <c r="R78" s="143"/>
      <c r="S78" s="143"/>
      <c r="T78" s="159"/>
      <c r="U78" s="143"/>
      <c r="V78" s="143"/>
      <c r="W78" s="143"/>
      <c r="X78" s="143"/>
      <c r="Y78" s="143"/>
      <c r="Z78" s="143"/>
      <c r="AA78" s="143"/>
      <c r="AB78" s="159"/>
      <c r="AC78" s="143"/>
      <c r="AD78" s="143"/>
      <c r="AE78" s="143"/>
      <c r="AF78" s="143"/>
      <c r="AG78" s="143"/>
      <c r="AH78" s="143"/>
      <c r="AI78" s="152"/>
    </row>
    <row r="79" spans="2:35" s="148" customFormat="1" x14ac:dyDescent="0.25">
      <c r="B79" s="149" t="s">
        <v>220</v>
      </c>
      <c r="C79" s="159"/>
      <c r="D79" s="159"/>
      <c r="E79" s="159"/>
      <c r="F79" s="159"/>
      <c r="G79" s="159"/>
      <c r="H79" s="159">
        <v>244</v>
      </c>
      <c r="I79" s="159">
        <v>226</v>
      </c>
      <c r="J79" s="159" t="s">
        <v>125</v>
      </c>
      <c r="K79" s="143"/>
      <c r="L79" s="159"/>
      <c r="M79" s="143"/>
      <c r="N79" s="143"/>
      <c r="O79" s="143"/>
      <c r="P79" s="143"/>
      <c r="Q79" s="143"/>
      <c r="R79" s="143"/>
      <c r="S79" s="143"/>
      <c r="T79" s="159"/>
      <c r="U79" s="143"/>
      <c r="V79" s="143"/>
      <c r="W79" s="143"/>
      <c r="X79" s="143"/>
      <c r="Y79" s="143"/>
      <c r="Z79" s="143"/>
      <c r="AA79" s="143"/>
      <c r="AB79" s="159"/>
      <c r="AC79" s="143"/>
      <c r="AD79" s="143"/>
      <c r="AE79" s="143"/>
      <c r="AF79" s="143"/>
      <c r="AG79" s="143"/>
      <c r="AH79" s="143"/>
      <c r="AI79" s="152"/>
    </row>
    <row r="80" spans="2:35" s="148" customFormat="1" ht="22.5" x14ac:dyDescent="0.25">
      <c r="B80" s="149" t="s">
        <v>221</v>
      </c>
      <c r="C80" s="159"/>
      <c r="D80" s="159"/>
      <c r="E80" s="159"/>
      <c r="F80" s="159"/>
      <c r="G80" s="159"/>
      <c r="H80" s="159">
        <v>244</v>
      </c>
      <c r="I80" s="159">
        <v>226</v>
      </c>
      <c r="J80" s="159" t="s">
        <v>126</v>
      </c>
      <c r="K80" s="143"/>
      <c r="L80" s="159"/>
      <c r="M80" s="143"/>
      <c r="N80" s="143"/>
      <c r="O80" s="143"/>
      <c r="P80" s="143"/>
      <c r="Q80" s="143"/>
      <c r="R80" s="143"/>
      <c r="S80" s="143"/>
      <c r="T80" s="159"/>
      <c r="U80" s="143"/>
      <c r="V80" s="143"/>
      <c r="W80" s="143"/>
      <c r="X80" s="143"/>
      <c r="Y80" s="143"/>
      <c r="Z80" s="143"/>
      <c r="AA80" s="143"/>
      <c r="AB80" s="159"/>
      <c r="AC80" s="143"/>
      <c r="AD80" s="143"/>
      <c r="AE80" s="143"/>
      <c r="AF80" s="143"/>
      <c r="AG80" s="143"/>
      <c r="AH80" s="143"/>
      <c r="AI80" s="152"/>
    </row>
    <row r="81" spans="2:35" s="148" customFormat="1" x14ac:dyDescent="0.25">
      <c r="B81" s="149" t="s">
        <v>222</v>
      </c>
      <c r="C81" s="159"/>
      <c r="D81" s="159"/>
      <c r="E81" s="159"/>
      <c r="F81" s="159"/>
      <c r="G81" s="159"/>
      <c r="H81" s="159">
        <v>244</v>
      </c>
      <c r="I81" s="159">
        <v>226</v>
      </c>
      <c r="J81" s="159" t="s">
        <v>127</v>
      </c>
      <c r="K81" s="143"/>
      <c r="L81" s="159"/>
      <c r="M81" s="143"/>
      <c r="N81" s="143"/>
      <c r="O81" s="143"/>
      <c r="P81" s="143"/>
      <c r="Q81" s="143"/>
      <c r="R81" s="143"/>
      <c r="S81" s="143"/>
      <c r="T81" s="159"/>
      <c r="U81" s="143"/>
      <c r="V81" s="143"/>
      <c r="W81" s="143"/>
      <c r="X81" s="143"/>
      <c r="Y81" s="143"/>
      <c r="Z81" s="143"/>
      <c r="AA81" s="143"/>
      <c r="AB81" s="159"/>
      <c r="AC81" s="143"/>
      <c r="AD81" s="143"/>
      <c r="AE81" s="143"/>
      <c r="AF81" s="143"/>
      <c r="AG81" s="143"/>
      <c r="AH81" s="143"/>
      <c r="AI81" s="152"/>
    </row>
    <row r="82" spans="2:35" s="148" customFormat="1" ht="45" x14ac:dyDescent="0.25">
      <c r="B82" s="149" t="s">
        <v>223</v>
      </c>
      <c r="C82" s="159"/>
      <c r="D82" s="159"/>
      <c r="E82" s="159"/>
      <c r="F82" s="159"/>
      <c r="G82" s="159"/>
      <c r="H82" s="159">
        <v>244</v>
      </c>
      <c r="I82" s="159">
        <v>226</v>
      </c>
      <c r="J82" s="159" t="s">
        <v>128</v>
      </c>
      <c r="K82" s="143"/>
      <c r="L82" s="159"/>
      <c r="M82" s="143"/>
      <c r="N82" s="143"/>
      <c r="O82" s="143"/>
      <c r="P82" s="143"/>
      <c r="Q82" s="143"/>
      <c r="R82" s="143"/>
      <c r="S82" s="143"/>
      <c r="T82" s="159"/>
      <c r="U82" s="143"/>
      <c r="V82" s="143"/>
      <c r="W82" s="143"/>
      <c r="X82" s="143"/>
      <c r="Y82" s="143"/>
      <c r="Z82" s="143"/>
      <c r="AA82" s="143"/>
      <c r="AB82" s="159"/>
      <c r="AC82" s="143"/>
      <c r="AD82" s="143"/>
      <c r="AE82" s="143"/>
      <c r="AF82" s="143"/>
      <c r="AG82" s="143"/>
      <c r="AH82" s="143"/>
      <c r="AI82" s="152"/>
    </row>
    <row r="83" spans="2:35" s="148" customFormat="1" ht="33.75" x14ac:dyDescent="0.25">
      <c r="B83" s="149" t="s">
        <v>224</v>
      </c>
      <c r="C83" s="159"/>
      <c r="D83" s="159"/>
      <c r="E83" s="159"/>
      <c r="F83" s="159"/>
      <c r="G83" s="159"/>
      <c r="H83" s="159">
        <v>244</v>
      </c>
      <c r="I83" s="159">
        <v>226</v>
      </c>
      <c r="J83" s="159" t="s">
        <v>129</v>
      </c>
      <c r="K83" s="143"/>
      <c r="L83" s="159"/>
      <c r="M83" s="143"/>
      <c r="N83" s="143"/>
      <c r="O83" s="143"/>
      <c r="P83" s="143"/>
      <c r="Q83" s="143"/>
      <c r="R83" s="143"/>
      <c r="S83" s="143"/>
      <c r="T83" s="159"/>
      <c r="U83" s="143"/>
      <c r="V83" s="143"/>
      <c r="W83" s="143"/>
      <c r="X83" s="143"/>
      <c r="Y83" s="143"/>
      <c r="Z83" s="143"/>
      <c r="AA83" s="143"/>
      <c r="AB83" s="159"/>
      <c r="AC83" s="143"/>
      <c r="AD83" s="143"/>
      <c r="AE83" s="143"/>
      <c r="AF83" s="143"/>
      <c r="AG83" s="143"/>
      <c r="AH83" s="143"/>
      <c r="AI83" s="152"/>
    </row>
    <row r="84" spans="2:35" s="148" customFormat="1" ht="25.5" customHeight="1" x14ac:dyDescent="0.25">
      <c r="B84" s="149" t="s">
        <v>257</v>
      </c>
      <c r="C84" s="159"/>
      <c r="D84" s="159"/>
      <c r="E84" s="159"/>
      <c r="F84" s="159"/>
      <c r="G84" s="159"/>
      <c r="H84" s="159">
        <v>244</v>
      </c>
      <c r="I84" s="159">
        <v>226</v>
      </c>
      <c r="J84" s="159" t="s">
        <v>256</v>
      </c>
      <c r="K84" s="143"/>
      <c r="L84" s="159"/>
      <c r="M84" s="143"/>
      <c r="N84" s="143"/>
      <c r="O84" s="143"/>
      <c r="P84" s="143"/>
      <c r="Q84" s="143"/>
      <c r="R84" s="143"/>
      <c r="S84" s="143"/>
      <c r="T84" s="159"/>
      <c r="U84" s="143"/>
      <c r="V84" s="143"/>
      <c r="W84" s="143"/>
      <c r="X84" s="143"/>
      <c r="Y84" s="143"/>
      <c r="Z84" s="143"/>
      <c r="AA84" s="143"/>
      <c r="AB84" s="159"/>
      <c r="AC84" s="143"/>
      <c r="AD84" s="143"/>
      <c r="AE84" s="143"/>
      <c r="AF84" s="143"/>
      <c r="AG84" s="143"/>
      <c r="AH84" s="143"/>
      <c r="AI84" s="152"/>
    </row>
    <row r="85" spans="2:35" s="148" customFormat="1" ht="25.5" customHeight="1" x14ac:dyDescent="0.25">
      <c r="B85" s="149" t="s">
        <v>267</v>
      </c>
      <c r="C85" s="159"/>
      <c r="D85" s="159"/>
      <c r="E85" s="159"/>
      <c r="F85" s="159"/>
      <c r="G85" s="159"/>
      <c r="H85" s="159">
        <v>244</v>
      </c>
      <c r="I85" s="159">
        <v>226</v>
      </c>
      <c r="J85" s="159" t="s">
        <v>266</v>
      </c>
      <c r="K85" s="143"/>
      <c r="L85" s="159"/>
      <c r="M85" s="143"/>
      <c r="N85" s="143"/>
      <c r="O85" s="143"/>
      <c r="P85" s="143"/>
      <c r="Q85" s="143"/>
      <c r="R85" s="143"/>
      <c r="S85" s="143"/>
      <c r="T85" s="159"/>
      <c r="U85" s="143"/>
      <c r="V85" s="143"/>
      <c r="W85" s="143"/>
      <c r="X85" s="143"/>
      <c r="Y85" s="143"/>
      <c r="Z85" s="143"/>
      <c r="AA85" s="143"/>
      <c r="AB85" s="159"/>
      <c r="AC85" s="143"/>
      <c r="AD85" s="143"/>
      <c r="AE85" s="143"/>
      <c r="AF85" s="143"/>
      <c r="AG85" s="143"/>
      <c r="AH85" s="143"/>
      <c r="AI85" s="152"/>
    </row>
    <row r="86" spans="2:35" s="148" customFormat="1" ht="24.75" customHeight="1" x14ac:dyDescent="0.25">
      <c r="B86" s="149" t="s">
        <v>264</v>
      </c>
      <c r="C86" s="159"/>
      <c r="D86" s="159"/>
      <c r="E86" s="159"/>
      <c r="F86" s="159"/>
      <c r="G86" s="159"/>
      <c r="H86" s="159">
        <v>244</v>
      </c>
      <c r="I86" s="159">
        <v>226</v>
      </c>
      <c r="J86" s="159" t="s">
        <v>265</v>
      </c>
      <c r="K86" s="143"/>
      <c r="L86" s="159"/>
      <c r="M86" s="143"/>
      <c r="N86" s="143"/>
      <c r="O86" s="143"/>
      <c r="P86" s="143"/>
      <c r="Q86" s="143"/>
      <c r="R86" s="143"/>
      <c r="S86" s="143"/>
      <c r="T86" s="159"/>
      <c r="U86" s="143"/>
      <c r="V86" s="143"/>
      <c r="W86" s="143"/>
      <c r="X86" s="143"/>
      <c r="Y86" s="143"/>
      <c r="Z86" s="143"/>
      <c r="AA86" s="143"/>
      <c r="AB86" s="159"/>
      <c r="AC86" s="143"/>
      <c r="AD86" s="143"/>
      <c r="AE86" s="143"/>
      <c r="AF86" s="143"/>
      <c r="AG86" s="143"/>
      <c r="AH86" s="143"/>
      <c r="AI86" s="152"/>
    </row>
    <row r="87" spans="2:35" s="153" customFormat="1" ht="33.75" x14ac:dyDescent="0.25">
      <c r="B87" s="145" t="s">
        <v>225</v>
      </c>
      <c r="C87" s="83"/>
      <c r="D87" s="83"/>
      <c r="E87" s="83"/>
      <c r="F87" s="83"/>
      <c r="G87" s="83"/>
      <c r="H87" s="83">
        <v>244</v>
      </c>
      <c r="I87" s="83">
        <v>227</v>
      </c>
      <c r="J87" s="83"/>
      <c r="K87" s="157"/>
      <c r="L87" s="83"/>
      <c r="M87" s="157"/>
      <c r="N87" s="157"/>
      <c r="O87" s="157"/>
      <c r="P87" s="157"/>
      <c r="Q87" s="157"/>
      <c r="R87" s="157"/>
      <c r="S87" s="157"/>
      <c r="T87" s="83"/>
      <c r="U87" s="157"/>
      <c r="V87" s="157"/>
      <c r="W87" s="157"/>
      <c r="X87" s="157"/>
      <c r="Y87" s="157"/>
      <c r="Z87" s="157"/>
      <c r="AA87" s="157"/>
      <c r="AB87" s="83"/>
      <c r="AC87" s="157"/>
      <c r="AD87" s="157"/>
      <c r="AE87" s="157"/>
      <c r="AF87" s="157"/>
      <c r="AG87" s="157"/>
      <c r="AH87" s="157"/>
      <c r="AI87" s="155" t="s">
        <v>226</v>
      </c>
    </row>
    <row r="88" spans="2:35" s="153" customFormat="1" ht="21" x14ac:dyDescent="0.25">
      <c r="B88" s="145" t="s">
        <v>227</v>
      </c>
      <c r="C88" s="83"/>
      <c r="D88" s="83"/>
      <c r="E88" s="83"/>
      <c r="F88" s="83"/>
      <c r="G88" s="83"/>
      <c r="H88" s="83">
        <v>244</v>
      </c>
      <c r="I88" s="83">
        <v>228</v>
      </c>
      <c r="J88" s="83"/>
      <c r="K88" s="157"/>
      <c r="L88" s="83"/>
      <c r="M88" s="157"/>
      <c r="N88" s="157"/>
      <c r="O88" s="157"/>
      <c r="P88" s="157"/>
      <c r="Q88" s="157"/>
      <c r="R88" s="157"/>
      <c r="S88" s="157"/>
      <c r="T88" s="83"/>
      <c r="U88" s="157"/>
      <c r="V88" s="157"/>
      <c r="W88" s="157"/>
      <c r="X88" s="157"/>
      <c r="Y88" s="157"/>
      <c r="Z88" s="157"/>
      <c r="AA88" s="157"/>
      <c r="AB88" s="83"/>
      <c r="AC88" s="157"/>
      <c r="AD88" s="157"/>
      <c r="AE88" s="157"/>
      <c r="AF88" s="157"/>
      <c r="AG88" s="157"/>
      <c r="AH88" s="157"/>
      <c r="AI88" s="155"/>
    </row>
    <row r="89" spans="2:35" s="153" customFormat="1" hidden="1" x14ac:dyDescent="0.25">
      <c r="B89" s="145"/>
      <c r="C89" s="159"/>
      <c r="D89" s="159"/>
      <c r="E89" s="159"/>
      <c r="F89" s="159"/>
      <c r="G89" s="159"/>
      <c r="H89" s="159"/>
      <c r="I89" s="83"/>
      <c r="J89" s="159"/>
      <c r="K89" s="157"/>
      <c r="L89" s="83"/>
      <c r="M89" s="157"/>
      <c r="N89" s="157"/>
      <c r="O89" s="157"/>
      <c r="P89" s="157"/>
      <c r="Q89" s="157"/>
      <c r="R89" s="157"/>
      <c r="S89" s="157"/>
      <c r="T89" s="83"/>
      <c r="U89" s="157"/>
      <c r="V89" s="157"/>
      <c r="W89" s="157"/>
      <c r="X89" s="157"/>
      <c r="Y89" s="157"/>
      <c r="Z89" s="157"/>
      <c r="AA89" s="157"/>
      <c r="AB89" s="83"/>
      <c r="AC89" s="157"/>
      <c r="AD89" s="157"/>
      <c r="AE89" s="157"/>
      <c r="AF89" s="157"/>
      <c r="AG89" s="157"/>
      <c r="AH89" s="157"/>
      <c r="AI89" s="155"/>
    </row>
    <row r="90" spans="2:35" s="148" customFormat="1" hidden="1" x14ac:dyDescent="0.25">
      <c r="B90" s="149"/>
      <c r="C90" s="159"/>
      <c r="D90" s="159"/>
      <c r="E90" s="159"/>
      <c r="F90" s="159"/>
      <c r="G90" s="159"/>
      <c r="H90" s="159"/>
      <c r="I90" s="159"/>
      <c r="J90" s="159"/>
      <c r="K90" s="143"/>
      <c r="L90" s="159"/>
      <c r="M90" s="143"/>
      <c r="N90" s="143"/>
      <c r="O90" s="143"/>
      <c r="P90" s="143"/>
      <c r="Q90" s="143"/>
      <c r="R90" s="143"/>
      <c r="S90" s="143"/>
      <c r="T90" s="159"/>
      <c r="U90" s="143"/>
      <c r="V90" s="143"/>
      <c r="W90" s="143"/>
      <c r="X90" s="143"/>
      <c r="Y90" s="143"/>
      <c r="Z90" s="143"/>
      <c r="AA90" s="143"/>
      <c r="AB90" s="159"/>
      <c r="AC90" s="143"/>
      <c r="AD90" s="143"/>
      <c r="AE90" s="143"/>
      <c r="AF90" s="143"/>
      <c r="AG90" s="143"/>
      <c r="AH90" s="143"/>
      <c r="AI90" s="152"/>
    </row>
    <row r="91" spans="2:35" s="153" customFormat="1" ht="31.5" x14ac:dyDescent="0.25">
      <c r="B91" s="145" t="s">
        <v>228</v>
      </c>
      <c r="C91" s="83"/>
      <c r="D91" s="83"/>
      <c r="E91" s="83"/>
      <c r="F91" s="83"/>
      <c r="G91" s="83"/>
      <c r="H91" s="83">
        <v>244</v>
      </c>
      <c r="I91" s="83">
        <v>310</v>
      </c>
      <c r="J91" s="83"/>
      <c r="K91" s="157"/>
      <c r="L91" s="83"/>
      <c r="M91" s="157"/>
      <c r="N91" s="157"/>
      <c r="O91" s="157"/>
      <c r="P91" s="157"/>
      <c r="Q91" s="157"/>
      <c r="R91" s="157"/>
      <c r="S91" s="157"/>
      <c r="T91" s="83"/>
      <c r="U91" s="157"/>
      <c r="V91" s="157"/>
      <c r="W91" s="157"/>
      <c r="X91" s="157"/>
      <c r="Y91" s="157"/>
      <c r="Z91" s="157"/>
      <c r="AA91" s="157"/>
      <c r="AB91" s="83"/>
      <c r="AC91" s="157"/>
      <c r="AD91" s="157"/>
      <c r="AE91" s="157"/>
      <c r="AF91" s="157"/>
      <c r="AG91" s="157"/>
      <c r="AH91" s="157"/>
      <c r="AI91" s="155"/>
    </row>
    <row r="92" spans="2:35" s="153" customFormat="1" ht="24.75" customHeight="1" x14ac:dyDescent="0.25">
      <c r="B92" s="145" t="s">
        <v>229</v>
      </c>
      <c r="C92" s="83"/>
      <c r="D92" s="83"/>
      <c r="E92" s="83"/>
      <c r="F92" s="83"/>
      <c r="G92" s="83"/>
      <c r="H92" s="83"/>
      <c r="I92" s="83">
        <v>340</v>
      </c>
      <c r="J92" s="83"/>
      <c r="K92" s="147">
        <f>SUM(K93:K100)</f>
        <v>0</v>
      </c>
      <c r="L92" s="83">
        <f t="shared" ref="L92:R92" si="30">SUM(L93:L100)</f>
        <v>0</v>
      </c>
      <c r="M92" s="147">
        <f t="shared" si="30"/>
        <v>0</v>
      </c>
      <c r="N92" s="147">
        <f t="shared" si="30"/>
        <v>0</v>
      </c>
      <c r="O92" s="147">
        <f t="shared" si="30"/>
        <v>0</v>
      </c>
      <c r="P92" s="147">
        <f t="shared" si="30"/>
        <v>0</v>
      </c>
      <c r="Q92" s="147">
        <f t="shared" si="30"/>
        <v>0</v>
      </c>
      <c r="R92" s="147">
        <f t="shared" si="30"/>
        <v>0</v>
      </c>
      <c r="S92" s="147">
        <f>SUM(S93:S100)</f>
        <v>0</v>
      </c>
      <c r="T92" s="83">
        <f t="shared" ref="T92:Z92" si="31">SUM(T93:T100)</f>
        <v>0</v>
      </c>
      <c r="U92" s="147">
        <f t="shared" si="31"/>
        <v>0</v>
      </c>
      <c r="V92" s="147">
        <f t="shared" si="31"/>
        <v>0</v>
      </c>
      <c r="W92" s="147">
        <f t="shared" si="31"/>
        <v>0</v>
      </c>
      <c r="X92" s="147">
        <f t="shared" si="31"/>
        <v>0</v>
      </c>
      <c r="Y92" s="147">
        <f t="shared" si="31"/>
        <v>0</v>
      </c>
      <c r="Z92" s="147">
        <f t="shared" si="31"/>
        <v>0</v>
      </c>
      <c r="AA92" s="147">
        <f>SUM(AA93:AA100)</f>
        <v>0</v>
      </c>
      <c r="AB92" s="83">
        <f t="shared" ref="AB92:AH92" si="32">SUM(AB93:AB100)</f>
        <v>0</v>
      </c>
      <c r="AC92" s="147">
        <f t="shared" si="32"/>
        <v>0</v>
      </c>
      <c r="AD92" s="147">
        <f t="shared" si="32"/>
        <v>0</v>
      </c>
      <c r="AE92" s="147">
        <f t="shared" si="32"/>
        <v>0</v>
      </c>
      <c r="AF92" s="147">
        <f t="shared" si="32"/>
        <v>0</v>
      </c>
      <c r="AG92" s="147">
        <f t="shared" si="32"/>
        <v>0</v>
      </c>
      <c r="AH92" s="147">
        <f t="shared" si="32"/>
        <v>0</v>
      </c>
      <c r="AI92" s="155"/>
    </row>
    <row r="93" spans="2:35" s="148" customFormat="1" ht="22.5" x14ac:dyDescent="0.25">
      <c r="B93" s="149" t="s">
        <v>230</v>
      </c>
      <c r="C93" s="159"/>
      <c r="D93" s="159"/>
      <c r="E93" s="159"/>
      <c r="F93" s="159"/>
      <c r="G93" s="159"/>
      <c r="H93" s="159">
        <v>244</v>
      </c>
      <c r="I93" s="159">
        <v>342</v>
      </c>
      <c r="J93" s="159"/>
      <c r="K93" s="143"/>
      <c r="L93" s="159"/>
      <c r="M93" s="143"/>
      <c r="N93" s="143"/>
      <c r="O93" s="143"/>
      <c r="P93" s="143"/>
      <c r="Q93" s="143"/>
      <c r="R93" s="143"/>
      <c r="S93" s="143"/>
      <c r="T93" s="159"/>
      <c r="U93" s="143"/>
      <c r="V93" s="143"/>
      <c r="W93" s="143"/>
      <c r="X93" s="143"/>
      <c r="Y93" s="143"/>
      <c r="Z93" s="143"/>
      <c r="AA93" s="143"/>
      <c r="AB93" s="159"/>
      <c r="AC93" s="143"/>
      <c r="AD93" s="143"/>
      <c r="AE93" s="143"/>
      <c r="AF93" s="143"/>
      <c r="AG93" s="143"/>
      <c r="AH93" s="143"/>
      <c r="AI93" s="152" t="s">
        <v>231</v>
      </c>
    </row>
    <row r="94" spans="2:35" s="148" customFormat="1" ht="22.5" x14ac:dyDescent="0.25">
      <c r="B94" s="149" t="s">
        <v>232</v>
      </c>
      <c r="C94" s="159"/>
      <c r="D94" s="159"/>
      <c r="E94" s="159"/>
      <c r="F94" s="159"/>
      <c r="G94" s="159"/>
      <c r="H94" s="159">
        <v>244</v>
      </c>
      <c r="I94" s="159">
        <v>343</v>
      </c>
      <c r="J94" s="159"/>
      <c r="K94" s="143"/>
      <c r="L94" s="159"/>
      <c r="M94" s="143"/>
      <c r="N94" s="143"/>
      <c r="O94" s="143"/>
      <c r="P94" s="143"/>
      <c r="Q94" s="143"/>
      <c r="R94" s="143"/>
      <c r="S94" s="143"/>
      <c r="T94" s="159"/>
      <c r="U94" s="143"/>
      <c r="V94" s="143"/>
      <c r="W94" s="143"/>
      <c r="X94" s="143"/>
      <c r="Y94" s="143"/>
      <c r="Z94" s="143"/>
      <c r="AA94" s="143"/>
      <c r="AB94" s="159"/>
      <c r="AC94" s="143"/>
      <c r="AD94" s="143"/>
      <c r="AE94" s="143"/>
      <c r="AF94" s="143"/>
      <c r="AG94" s="143"/>
      <c r="AH94" s="143"/>
      <c r="AI94" s="152" t="s">
        <v>233</v>
      </c>
    </row>
    <row r="95" spans="2:35" s="148" customFormat="1" ht="22.5" x14ac:dyDescent="0.25">
      <c r="B95" s="149" t="s">
        <v>234</v>
      </c>
      <c r="C95" s="159"/>
      <c r="D95" s="159"/>
      <c r="E95" s="159"/>
      <c r="F95" s="159"/>
      <c r="G95" s="159"/>
      <c r="H95" s="159">
        <v>244</v>
      </c>
      <c r="I95" s="159">
        <v>344</v>
      </c>
      <c r="J95" s="159"/>
      <c r="K95" s="143"/>
      <c r="L95" s="159"/>
      <c r="M95" s="143"/>
      <c r="N95" s="143"/>
      <c r="O95" s="143"/>
      <c r="P95" s="143"/>
      <c r="Q95" s="143"/>
      <c r="R95" s="143"/>
      <c r="S95" s="143"/>
      <c r="T95" s="159"/>
      <c r="U95" s="143"/>
      <c r="V95" s="143"/>
      <c r="W95" s="143"/>
      <c r="X95" s="143"/>
      <c r="Y95" s="143"/>
      <c r="Z95" s="143"/>
      <c r="AA95" s="143"/>
      <c r="AB95" s="159"/>
      <c r="AC95" s="143"/>
      <c r="AD95" s="143"/>
      <c r="AE95" s="143"/>
      <c r="AF95" s="143"/>
      <c r="AG95" s="143"/>
      <c r="AH95" s="143"/>
      <c r="AI95" s="152" t="s">
        <v>235</v>
      </c>
    </row>
    <row r="96" spans="2:35" s="148" customFormat="1" ht="22.5" x14ac:dyDescent="0.25">
      <c r="B96" s="149" t="s">
        <v>236</v>
      </c>
      <c r="C96" s="159"/>
      <c r="D96" s="159"/>
      <c r="E96" s="159"/>
      <c r="F96" s="159"/>
      <c r="G96" s="159"/>
      <c r="H96" s="159">
        <v>244</v>
      </c>
      <c r="I96" s="159">
        <v>345</v>
      </c>
      <c r="J96" s="159"/>
      <c r="K96" s="143"/>
      <c r="L96" s="159"/>
      <c r="M96" s="143"/>
      <c r="N96" s="143"/>
      <c r="O96" s="143"/>
      <c r="P96" s="143"/>
      <c r="Q96" s="143"/>
      <c r="R96" s="143"/>
      <c r="S96" s="143"/>
      <c r="T96" s="159"/>
      <c r="U96" s="143"/>
      <c r="V96" s="143"/>
      <c r="W96" s="143"/>
      <c r="X96" s="143"/>
      <c r="Y96" s="143"/>
      <c r="Z96" s="143"/>
      <c r="AA96" s="143"/>
      <c r="AB96" s="159"/>
      <c r="AC96" s="143"/>
      <c r="AD96" s="143"/>
      <c r="AE96" s="143"/>
      <c r="AF96" s="143"/>
      <c r="AG96" s="143"/>
      <c r="AH96" s="143"/>
      <c r="AI96" s="152" t="s">
        <v>237</v>
      </c>
    </row>
    <row r="97" spans="2:35" s="148" customFormat="1" ht="33.75" x14ac:dyDescent="0.25">
      <c r="B97" s="149" t="s">
        <v>263</v>
      </c>
      <c r="C97" s="159"/>
      <c r="D97" s="159"/>
      <c r="E97" s="159"/>
      <c r="F97" s="159"/>
      <c r="G97" s="159"/>
      <c r="H97" s="159">
        <v>244</v>
      </c>
      <c r="I97" s="159">
        <v>346</v>
      </c>
      <c r="J97" s="159" t="s">
        <v>260</v>
      </c>
      <c r="K97" s="143"/>
      <c r="L97" s="159"/>
      <c r="M97" s="143"/>
      <c r="N97" s="143"/>
      <c r="O97" s="143"/>
      <c r="P97" s="143"/>
      <c r="Q97" s="143"/>
      <c r="R97" s="143"/>
      <c r="S97" s="143"/>
      <c r="T97" s="159"/>
      <c r="U97" s="143"/>
      <c r="V97" s="143"/>
      <c r="W97" s="143"/>
      <c r="X97" s="143"/>
      <c r="Y97" s="143"/>
      <c r="Z97" s="143"/>
      <c r="AA97" s="143"/>
      <c r="AB97" s="159"/>
      <c r="AC97" s="143"/>
      <c r="AD97" s="143"/>
      <c r="AE97" s="143"/>
      <c r="AF97" s="143"/>
      <c r="AG97" s="143"/>
      <c r="AH97" s="143"/>
      <c r="AI97" s="152" t="s">
        <v>238</v>
      </c>
    </row>
    <row r="98" spans="2:35" s="148" customFormat="1" ht="33.75" x14ac:dyDescent="0.25">
      <c r="B98" s="149" t="s">
        <v>262</v>
      </c>
      <c r="C98" s="159"/>
      <c r="D98" s="159"/>
      <c r="E98" s="159"/>
      <c r="F98" s="159"/>
      <c r="G98" s="159"/>
      <c r="H98" s="159">
        <v>244</v>
      </c>
      <c r="I98" s="159">
        <v>346</v>
      </c>
      <c r="J98" s="159" t="s">
        <v>261</v>
      </c>
      <c r="K98" s="143"/>
      <c r="L98" s="159"/>
      <c r="M98" s="143"/>
      <c r="N98" s="143"/>
      <c r="O98" s="143"/>
      <c r="P98" s="143"/>
      <c r="Q98" s="143"/>
      <c r="R98" s="143"/>
      <c r="S98" s="143"/>
      <c r="T98" s="159"/>
      <c r="U98" s="143"/>
      <c r="V98" s="143"/>
      <c r="W98" s="143"/>
      <c r="X98" s="143"/>
      <c r="Y98" s="143"/>
      <c r="Z98" s="143"/>
      <c r="AA98" s="143"/>
      <c r="AB98" s="159"/>
      <c r="AC98" s="143"/>
      <c r="AD98" s="143"/>
      <c r="AE98" s="143"/>
      <c r="AF98" s="143"/>
      <c r="AG98" s="143"/>
      <c r="AH98" s="143"/>
      <c r="AI98" s="152" t="s">
        <v>239</v>
      </c>
    </row>
    <row r="99" spans="2:35" s="148" customFormat="1" ht="33.75" x14ac:dyDescent="0.25">
      <c r="B99" s="149" t="s">
        <v>240</v>
      </c>
      <c r="C99" s="159"/>
      <c r="D99" s="159"/>
      <c r="E99" s="159"/>
      <c r="F99" s="159"/>
      <c r="G99" s="159"/>
      <c r="H99" s="159">
        <v>244</v>
      </c>
      <c r="I99" s="159">
        <v>347</v>
      </c>
      <c r="J99" s="159"/>
      <c r="K99" s="143"/>
      <c r="L99" s="159"/>
      <c r="M99" s="143"/>
      <c r="N99" s="143"/>
      <c r="O99" s="143"/>
      <c r="P99" s="143"/>
      <c r="Q99" s="143"/>
      <c r="R99" s="143"/>
      <c r="S99" s="143"/>
      <c r="T99" s="159"/>
      <c r="U99" s="143"/>
      <c r="V99" s="143"/>
      <c r="W99" s="143"/>
      <c r="X99" s="143"/>
      <c r="Y99" s="143"/>
      <c r="Z99" s="143"/>
      <c r="AA99" s="143"/>
      <c r="AB99" s="159"/>
      <c r="AC99" s="143"/>
      <c r="AD99" s="143"/>
      <c r="AE99" s="143"/>
      <c r="AF99" s="143"/>
      <c r="AG99" s="143"/>
      <c r="AH99" s="143"/>
      <c r="AI99" s="152"/>
    </row>
    <row r="100" spans="2:35" s="148" customFormat="1" ht="25.5" customHeight="1" x14ac:dyDescent="0.25">
      <c r="B100" s="149" t="s">
        <v>241</v>
      </c>
      <c r="C100" s="159"/>
      <c r="D100" s="159"/>
      <c r="E100" s="159"/>
      <c r="F100" s="159"/>
      <c r="G100" s="159"/>
      <c r="H100" s="159">
        <v>244</v>
      </c>
      <c r="I100" s="159">
        <v>349</v>
      </c>
      <c r="J100" s="159"/>
      <c r="K100" s="143"/>
      <c r="L100" s="159"/>
      <c r="M100" s="143"/>
      <c r="N100" s="143"/>
      <c r="O100" s="143"/>
      <c r="P100" s="143"/>
      <c r="Q100" s="143"/>
      <c r="R100" s="143"/>
      <c r="S100" s="143"/>
      <c r="T100" s="159"/>
      <c r="U100" s="143"/>
      <c r="V100" s="143"/>
      <c r="W100" s="143"/>
      <c r="X100" s="143"/>
      <c r="Y100" s="143"/>
      <c r="Z100" s="143"/>
      <c r="AA100" s="143"/>
      <c r="AB100" s="159"/>
      <c r="AC100" s="143"/>
      <c r="AD100" s="143"/>
      <c r="AE100" s="143"/>
      <c r="AF100" s="143"/>
      <c r="AG100" s="143"/>
      <c r="AH100" s="143"/>
      <c r="AI100" s="152" t="s">
        <v>242</v>
      </c>
    </row>
    <row r="101" spans="2:35" s="153" customFormat="1" ht="21" x14ac:dyDescent="0.25">
      <c r="B101" s="145" t="s">
        <v>243</v>
      </c>
      <c r="C101" s="83"/>
      <c r="D101" s="83"/>
      <c r="E101" s="83"/>
      <c r="F101" s="83"/>
      <c r="G101" s="83"/>
      <c r="H101" s="83"/>
      <c r="I101" s="83">
        <v>350</v>
      </c>
      <c r="J101" s="83"/>
      <c r="K101" s="147">
        <f>SUM(K102:K105)</f>
        <v>0</v>
      </c>
      <c r="L101" s="83">
        <f t="shared" ref="L101:R101" si="33">SUM(L102:L105)</f>
        <v>0</v>
      </c>
      <c r="M101" s="147">
        <f t="shared" si="33"/>
        <v>0</v>
      </c>
      <c r="N101" s="147">
        <f t="shared" si="33"/>
        <v>0</v>
      </c>
      <c r="O101" s="147">
        <f t="shared" si="33"/>
        <v>0</v>
      </c>
      <c r="P101" s="147">
        <f t="shared" si="33"/>
        <v>0</v>
      </c>
      <c r="Q101" s="147">
        <f t="shared" si="33"/>
        <v>0</v>
      </c>
      <c r="R101" s="147">
        <f t="shared" si="33"/>
        <v>0</v>
      </c>
      <c r="S101" s="147">
        <f>SUM(S102:S105)</f>
        <v>0</v>
      </c>
      <c r="T101" s="83">
        <f t="shared" ref="T101:Z101" si="34">SUM(T102:T105)</f>
        <v>0</v>
      </c>
      <c r="U101" s="147">
        <f t="shared" si="34"/>
        <v>0</v>
      </c>
      <c r="V101" s="147">
        <f t="shared" si="34"/>
        <v>0</v>
      </c>
      <c r="W101" s="147">
        <f t="shared" si="34"/>
        <v>0</v>
      </c>
      <c r="X101" s="147">
        <f t="shared" si="34"/>
        <v>0</v>
      </c>
      <c r="Y101" s="147">
        <f t="shared" si="34"/>
        <v>0</v>
      </c>
      <c r="Z101" s="147">
        <f t="shared" si="34"/>
        <v>0</v>
      </c>
      <c r="AA101" s="147">
        <f>SUM(AA102:AA105)</f>
        <v>0</v>
      </c>
      <c r="AB101" s="83">
        <f t="shared" ref="AB101:AH101" si="35">SUM(AB102:AB105)</f>
        <v>0</v>
      </c>
      <c r="AC101" s="147">
        <f t="shared" si="35"/>
        <v>0</v>
      </c>
      <c r="AD101" s="147">
        <f t="shared" si="35"/>
        <v>0</v>
      </c>
      <c r="AE101" s="147">
        <f t="shared" si="35"/>
        <v>0</v>
      </c>
      <c r="AF101" s="147">
        <f t="shared" si="35"/>
        <v>0</v>
      </c>
      <c r="AG101" s="147">
        <f t="shared" si="35"/>
        <v>0</v>
      </c>
      <c r="AH101" s="147">
        <f t="shared" si="35"/>
        <v>0</v>
      </c>
      <c r="AI101" s="155"/>
    </row>
    <row r="102" spans="2:35" s="148" customFormat="1" ht="56.25" x14ac:dyDescent="0.25">
      <c r="B102" s="149" t="s">
        <v>244</v>
      </c>
      <c r="C102" s="159"/>
      <c r="D102" s="159"/>
      <c r="E102" s="159"/>
      <c r="F102" s="159"/>
      <c r="G102" s="159"/>
      <c r="H102" s="159">
        <v>244</v>
      </c>
      <c r="I102" s="159">
        <v>352</v>
      </c>
      <c r="J102" s="159"/>
      <c r="K102" s="143"/>
      <c r="L102" s="159"/>
      <c r="M102" s="143"/>
      <c r="N102" s="143"/>
      <c r="O102" s="143"/>
      <c r="P102" s="143"/>
      <c r="Q102" s="143"/>
      <c r="R102" s="143"/>
      <c r="S102" s="143"/>
      <c r="T102" s="159"/>
      <c r="U102" s="143"/>
      <c r="V102" s="143"/>
      <c r="W102" s="143"/>
      <c r="X102" s="143"/>
      <c r="Y102" s="143"/>
      <c r="Z102" s="143"/>
      <c r="AA102" s="143"/>
      <c r="AB102" s="159"/>
      <c r="AC102" s="143"/>
      <c r="AD102" s="143"/>
      <c r="AE102" s="143"/>
      <c r="AF102" s="143"/>
      <c r="AG102" s="143"/>
      <c r="AH102" s="143"/>
      <c r="AI102" s="152"/>
    </row>
    <row r="103" spans="2:35" s="148" customFormat="1" ht="45.75" customHeight="1" x14ac:dyDescent="0.25">
      <c r="B103" s="149" t="s">
        <v>245</v>
      </c>
      <c r="C103" s="159"/>
      <c r="D103" s="159"/>
      <c r="E103" s="159"/>
      <c r="F103" s="159"/>
      <c r="G103" s="159"/>
      <c r="H103" s="159">
        <v>244</v>
      </c>
      <c r="I103" s="159">
        <v>353</v>
      </c>
      <c r="J103" s="159"/>
      <c r="K103" s="143"/>
      <c r="L103" s="159"/>
      <c r="M103" s="143"/>
      <c r="N103" s="143"/>
      <c r="O103" s="143"/>
      <c r="P103" s="143"/>
      <c r="Q103" s="143"/>
      <c r="R103" s="143"/>
      <c r="S103" s="143"/>
      <c r="T103" s="159"/>
      <c r="U103" s="143"/>
      <c r="V103" s="143"/>
      <c r="W103" s="143"/>
      <c r="X103" s="143"/>
      <c r="Y103" s="143"/>
      <c r="Z103" s="143"/>
      <c r="AA103" s="143"/>
      <c r="AB103" s="159"/>
      <c r="AC103" s="143"/>
      <c r="AD103" s="143"/>
      <c r="AE103" s="143"/>
      <c r="AF103" s="143"/>
      <c r="AG103" s="143"/>
      <c r="AH103" s="143"/>
      <c r="AI103" s="152"/>
    </row>
    <row r="104" spans="2:35" s="148" customFormat="1" ht="45.75" hidden="1" customHeight="1" x14ac:dyDescent="0.25">
      <c r="B104" s="145"/>
      <c r="C104" s="159"/>
      <c r="D104" s="159"/>
      <c r="E104" s="159"/>
      <c r="F104" s="159"/>
      <c r="G104" s="159"/>
      <c r="H104" s="159"/>
      <c r="I104" s="83"/>
      <c r="J104" s="159"/>
      <c r="K104" s="143"/>
      <c r="L104" s="159"/>
      <c r="M104" s="143"/>
      <c r="N104" s="143"/>
      <c r="O104" s="143"/>
      <c r="P104" s="143"/>
      <c r="Q104" s="143"/>
      <c r="R104" s="143"/>
      <c r="S104" s="143"/>
      <c r="T104" s="159"/>
      <c r="U104" s="143"/>
      <c r="V104" s="143"/>
      <c r="W104" s="143"/>
      <c r="X104" s="143"/>
      <c r="Y104" s="143"/>
      <c r="Z104" s="143"/>
      <c r="AA104" s="143"/>
      <c r="AB104" s="159"/>
      <c r="AC104" s="143"/>
      <c r="AD104" s="143"/>
      <c r="AE104" s="143"/>
      <c r="AF104" s="143"/>
      <c r="AG104" s="143"/>
      <c r="AH104" s="143"/>
      <c r="AI104" s="152"/>
    </row>
    <row r="105" spans="2:35" s="148" customFormat="1" hidden="1" x14ac:dyDescent="0.25">
      <c r="B105" s="149"/>
      <c r="C105" s="159"/>
      <c r="D105" s="159"/>
      <c r="E105" s="159"/>
      <c r="F105" s="159"/>
      <c r="G105" s="159"/>
      <c r="H105" s="159"/>
      <c r="I105" s="159"/>
      <c r="J105" s="159"/>
      <c r="K105" s="143"/>
      <c r="L105" s="159"/>
      <c r="M105" s="143"/>
      <c r="N105" s="143"/>
      <c r="O105" s="143"/>
      <c r="P105" s="143"/>
      <c r="Q105" s="143"/>
      <c r="R105" s="143"/>
      <c r="S105" s="143"/>
      <c r="T105" s="159"/>
      <c r="U105" s="143"/>
      <c r="V105" s="143"/>
      <c r="W105" s="143"/>
      <c r="X105" s="143"/>
      <c r="Y105" s="143"/>
      <c r="Z105" s="143"/>
      <c r="AA105" s="143"/>
      <c r="AB105" s="159"/>
      <c r="AC105" s="143"/>
      <c r="AD105" s="143"/>
      <c r="AE105" s="143"/>
      <c r="AF105" s="143"/>
      <c r="AG105" s="143"/>
      <c r="AH105" s="143"/>
      <c r="AI105" s="152"/>
    </row>
    <row r="106" spans="2:35" s="140" customFormat="1" ht="21" x14ac:dyDescent="0.25">
      <c r="B106" s="84" t="s">
        <v>66</v>
      </c>
      <c r="C106" s="80">
        <v>300</v>
      </c>
      <c r="D106" s="80" t="s">
        <v>55</v>
      </c>
      <c r="E106" s="80" t="s">
        <v>55</v>
      </c>
      <c r="F106" s="80" t="s">
        <v>55</v>
      </c>
      <c r="G106" s="80" t="s">
        <v>55</v>
      </c>
      <c r="H106" s="80" t="s">
        <v>55</v>
      </c>
      <c r="I106" s="80" t="s">
        <v>55</v>
      </c>
      <c r="J106" s="80" t="s">
        <v>55</v>
      </c>
      <c r="K106" s="141"/>
      <c r="L106" s="80"/>
      <c r="M106" s="141"/>
      <c r="N106" s="141"/>
      <c r="O106" s="141"/>
      <c r="P106" s="141"/>
      <c r="Q106" s="141"/>
      <c r="R106" s="141"/>
      <c r="S106" s="141"/>
      <c r="T106" s="80"/>
      <c r="U106" s="141"/>
      <c r="V106" s="141"/>
      <c r="W106" s="141"/>
      <c r="X106" s="141"/>
      <c r="Y106" s="141"/>
      <c r="Z106" s="141"/>
      <c r="AA106" s="141"/>
      <c r="AB106" s="80"/>
      <c r="AC106" s="141"/>
      <c r="AD106" s="141"/>
      <c r="AE106" s="141"/>
      <c r="AF106" s="141"/>
      <c r="AG106" s="141"/>
      <c r="AH106" s="141"/>
      <c r="AI106" s="142"/>
    </row>
    <row r="107" spans="2:35" s="54" customFormat="1" x14ac:dyDescent="0.25">
      <c r="B107" s="79" t="s">
        <v>23</v>
      </c>
      <c r="C107" s="85"/>
      <c r="D107" s="85"/>
      <c r="E107" s="85"/>
      <c r="F107" s="85"/>
      <c r="G107" s="85"/>
      <c r="H107" s="85"/>
      <c r="I107" s="85"/>
      <c r="J107" s="85"/>
      <c r="K107" s="160"/>
      <c r="L107" s="85"/>
      <c r="M107" s="160"/>
      <c r="N107" s="160"/>
      <c r="O107" s="160"/>
      <c r="P107" s="160"/>
      <c r="Q107" s="160"/>
      <c r="R107" s="160"/>
      <c r="S107" s="160"/>
      <c r="T107" s="85"/>
      <c r="U107" s="160"/>
      <c r="V107" s="160"/>
      <c r="W107" s="160"/>
      <c r="X107" s="160"/>
      <c r="Y107" s="160"/>
      <c r="Z107" s="160"/>
      <c r="AA107" s="160"/>
      <c r="AB107" s="85"/>
      <c r="AC107" s="160"/>
      <c r="AD107" s="160"/>
      <c r="AE107" s="160"/>
      <c r="AF107" s="160"/>
      <c r="AG107" s="160"/>
      <c r="AH107" s="160"/>
      <c r="AI107" s="135"/>
    </row>
    <row r="108" spans="2:35" s="54" customFormat="1" x14ac:dyDescent="0.25">
      <c r="B108" s="86" t="s">
        <v>67</v>
      </c>
      <c r="C108" s="81">
        <v>310</v>
      </c>
      <c r="D108" s="81"/>
      <c r="E108" s="81"/>
      <c r="F108" s="81"/>
      <c r="G108" s="81"/>
      <c r="H108" s="81"/>
      <c r="I108" s="81"/>
      <c r="J108" s="81"/>
      <c r="K108" s="143"/>
      <c r="L108" s="81"/>
      <c r="M108" s="143"/>
      <c r="N108" s="143"/>
      <c r="O108" s="143"/>
      <c r="P108" s="143"/>
      <c r="Q108" s="143"/>
      <c r="R108" s="143"/>
      <c r="S108" s="143"/>
      <c r="T108" s="81"/>
      <c r="U108" s="143"/>
      <c r="V108" s="143"/>
      <c r="W108" s="143"/>
      <c r="X108" s="143"/>
      <c r="Y108" s="143"/>
      <c r="Z108" s="143"/>
      <c r="AA108" s="143"/>
      <c r="AB108" s="81"/>
      <c r="AC108" s="143"/>
      <c r="AD108" s="143"/>
      <c r="AE108" s="143"/>
      <c r="AF108" s="143"/>
      <c r="AG108" s="143"/>
      <c r="AH108" s="143"/>
      <c r="AI108" s="135"/>
    </row>
    <row r="109" spans="2:35" s="54" customFormat="1" x14ac:dyDescent="0.25">
      <c r="B109" s="86" t="s">
        <v>68</v>
      </c>
      <c r="C109" s="81">
        <v>320</v>
      </c>
      <c r="D109" s="81"/>
      <c r="E109" s="81"/>
      <c r="F109" s="81"/>
      <c r="G109" s="81"/>
      <c r="H109" s="81"/>
      <c r="I109" s="81"/>
      <c r="J109" s="81"/>
      <c r="K109" s="143"/>
      <c r="L109" s="81"/>
      <c r="M109" s="143"/>
      <c r="N109" s="143"/>
      <c r="O109" s="143"/>
      <c r="P109" s="143"/>
      <c r="Q109" s="143"/>
      <c r="R109" s="143"/>
      <c r="S109" s="143"/>
      <c r="T109" s="81"/>
      <c r="U109" s="143"/>
      <c r="V109" s="143"/>
      <c r="W109" s="143"/>
      <c r="X109" s="143"/>
      <c r="Y109" s="143"/>
      <c r="Z109" s="143"/>
      <c r="AA109" s="143"/>
      <c r="AB109" s="81"/>
      <c r="AC109" s="143"/>
      <c r="AD109" s="143"/>
      <c r="AE109" s="143"/>
      <c r="AF109" s="143"/>
      <c r="AG109" s="143"/>
      <c r="AH109" s="143"/>
      <c r="AI109" s="135"/>
    </row>
    <row r="110" spans="2:35" s="140" customFormat="1" ht="21" x14ac:dyDescent="0.25">
      <c r="B110" s="84" t="s">
        <v>133</v>
      </c>
      <c r="C110" s="76">
        <v>400</v>
      </c>
      <c r="D110" s="76"/>
      <c r="E110" s="76"/>
      <c r="F110" s="76"/>
      <c r="G110" s="76"/>
      <c r="H110" s="76"/>
      <c r="I110" s="76"/>
      <c r="J110" s="76"/>
      <c r="K110" s="141">
        <f>K112+K113</f>
        <v>0</v>
      </c>
      <c r="L110" s="76">
        <f t="shared" ref="L110:R110" si="36">L112+L113</f>
        <v>0</v>
      </c>
      <c r="M110" s="141"/>
      <c r="N110" s="141">
        <f t="shared" si="36"/>
        <v>0</v>
      </c>
      <c r="O110" s="141">
        <f t="shared" si="36"/>
        <v>0</v>
      </c>
      <c r="P110" s="141">
        <f t="shared" si="36"/>
        <v>0</v>
      </c>
      <c r="Q110" s="141">
        <f t="shared" si="36"/>
        <v>0</v>
      </c>
      <c r="R110" s="141">
        <f t="shared" si="36"/>
        <v>0</v>
      </c>
      <c r="S110" s="141">
        <f>S112+S113</f>
        <v>0</v>
      </c>
      <c r="T110" s="76">
        <f t="shared" ref="T110" si="37">T112+T113</f>
        <v>0</v>
      </c>
      <c r="U110" s="141"/>
      <c r="V110" s="141">
        <f t="shared" ref="V110:Z110" si="38">V112+V113</f>
        <v>0</v>
      </c>
      <c r="W110" s="141">
        <f t="shared" si="38"/>
        <v>0</v>
      </c>
      <c r="X110" s="141">
        <f t="shared" si="38"/>
        <v>0</v>
      </c>
      <c r="Y110" s="141">
        <f t="shared" si="38"/>
        <v>0</v>
      </c>
      <c r="Z110" s="141">
        <f t="shared" si="38"/>
        <v>0</v>
      </c>
      <c r="AA110" s="141">
        <f>AA112+AA113</f>
        <v>0</v>
      </c>
      <c r="AB110" s="76">
        <f t="shared" ref="AB110" si="39">AB112+AB113</f>
        <v>0</v>
      </c>
      <c r="AC110" s="141"/>
      <c r="AD110" s="141">
        <f t="shared" ref="AD110:AH110" si="40">AD112+AD113</f>
        <v>0</v>
      </c>
      <c r="AE110" s="141">
        <f t="shared" si="40"/>
        <v>0</v>
      </c>
      <c r="AF110" s="141">
        <f t="shared" si="40"/>
        <v>0</v>
      </c>
      <c r="AG110" s="141">
        <f t="shared" si="40"/>
        <v>0</v>
      </c>
      <c r="AH110" s="141">
        <f t="shared" si="40"/>
        <v>0</v>
      </c>
      <c r="AI110" s="142"/>
    </row>
    <row r="111" spans="2:35" s="54" customFormat="1" x14ac:dyDescent="0.25">
      <c r="B111" s="79" t="s">
        <v>23</v>
      </c>
      <c r="C111" s="85"/>
      <c r="D111" s="85"/>
      <c r="E111" s="85"/>
      <c r="F111" s="85"/>
      <c r="G111" s="85"/>
      <c r="H111" s="85"/>
      <c r="I111" s="85"/>
      <c r="J111" s="85"/>
      <c r="K111" s="160"/>
      <c r="L111" s="85"/>
      <c r="M111" s="160"/>
      <c r="N111" s="160"/>
      <c r="O111" s="160"/>
      <c r="P111" s="160"/>
      <c r="Q111" s="160"/>
      <c r="R111" s="160"/>
      <c r="S111" s="160"/>
      <c r="T111" s="85"/>
      <c r="U111" s="160"/>
      <c r="V111" s="160"/>
      <c r="W111" s="160"/>
      <c r="X111" s="160"/>
      <c r="Y111" s="160"/>
      <c r="Z111" s="160"/>
      <c r="AA111" s="160"/>
      <c r="AB111" s="85"/>
      <c r="AC111" s="160"/>
      <c r="AD111" s="160"/>
      <c r="AE111" s="160"/>
      <c r="AF111" s="160"/>
      <c r="AG111" s="160"/>
      <c r="AH111" s="160"/>
      <c r="AI111" s="135"/>
    </row>
    <row r="112" spans="2:35" s="54" customFormat="1" x14ac:dyDescent="0.25">
      <c r="B112" s="86" t="s">
        <v>69</v>
      </c>
      <c r="C112" s="81">
        <v>410</v>
      </c>
      <c r="D112" s="81"/>
      <c r="E112" s="81"/>
      <c r="F112" s="81"/>
      <c r="G112" s="81"/>
      <c r="H112" s="81"/>
      <c r="I112" s="81"/>
      <c r="J112" s="81"/>
      <c r="K112" s="143"/>
      <c r="L112" s="81"/>
      <c r="M112" s="143"/>
      <c r="N112" s="143"/>
      <c r="O112" s="143"/>
      <c r="P112" s="143"/>
      <c r="Q112" s="143"/>
      <c r="R112" s="143"/>
      <c r="S112" s="143"/>
      <c r="T112" s="81"/>
      <c r="U112" s="143"/>
      <c r="V112" s="143"/>
      <c r="W112" s="143"/>
      <c r="X112" s="143"/>
      <c r="Y112" s="143"/>
      <c r="Z112" s="143"/>
      <c r="AA112" s="143"/>
      <c r="AB112" s="81"/>
      <c r="AC112" s="143"/>
      <c r="AD112" s="143"/>
      <c r="AE112" s="143"/>
      <c r="AF112" s="143"/>
      <c r="AG112" s="143"/>
      <c r="AH112" s="143"/>
      <c r="AI112" s="135"/>
    </row>
    <row r="113" spans="2:35" s="54" customFormat="1" x14ac:dyDescent="0.25">
      <c r="B113" s="86" t="s">
        <v>70</v>
      </c>
      <c r="C113" s="81">
        <v>420</v>
      </c>
      <c r="D113" s="81"/>
      <c r="E113" s="81"/>
      <c r="F113" s="81"/>
      <c r="G113" s="81"/>
      <c r="H113" s="81"/>
      <c r="I113" s="81"/>
      <c r="J113" s="81"/>
      <c r="K113" s="143"/>
      <c r="L113" s="81"/>
      <c r="M113" s="143"/>
      <c r="N113" s="143"/>
      <c r="O113" s="143"/>
      <c r="P113" s="143"/>
      <c r="Q113" s="143"/>
      <c r="R113" s="143"/>
      <c r="S113" s="143"/>
      <c r="T113" s="81"/>
      <c r="U113" s="143"/>
      <c r="V113" s="143"/>
      <c r="W113" s="143"/>
      <c r="X113" s="143"/>
      <c r="Y113" s="143"/>
      <c r="Z113" s="143"/>
      <c r="AA113" s="143"/>
      <c r="AB113" s="81"/>
      <c r="AC113" s="143"/>
      <c r="AD113" s="143"/>
      <c r="AE113" s="143"/>
      <c r="AF113" s="143"/>
      <c r="AG113" s="143"/>
      <c r="AH113" s="143"/>
      <c r="AI113" s="135"/>
    </row>
    <row r="114" spans="2:35" s="140" customFormat="1" x14ac:dyDescent="0.25">
      <c r="B114" s="84" t="s">
        <v>71</v>
      </c>
      <c r="C114" s="76">
        <v>500</v>
      </c>
      <c r="D114" s="76" t="s">
        <v>55</v>
      </c>
      <c r="E114" s="80" t="s">
        <v>55</v>
      </c>
      <c r="F114" s="80" t="s">
        <v>55</v>
      </c>
      <c r="G114" s="80" t="s">
        <v>55</v>
      </c>
      <c r="H114" s="80" t="s">
        <v>55</v>
      </c>
      <c r="I114" s="80" t="s">
        <v>55</v>
      </c>
      <c r="J114" s="80" t="s">
        <v>55</v>
      </c>
      <c r="K114" s="141"/>
      <c r="L114" s="80"/>
      <c r="M114" s="141"/>
      <c r="N114" s="141"/>
      <c r="O114" s="141"/>
      <c r="P114" s="141"/>
      <c r="Q114" s="141"/>
      <c r="R114" s="141"/>
      <c r="S114" s="141"/>
      <c r="T114" s="80"/>
      <c r="U114" s="141"/>
      <c r="V114" s="141"/>
      <c r="W114" s="141"/>
      <c r="X114" s="141"/>
      <c r="Y114" s="141"/>
      <c r="Z114" s="141"/>
      <c r="AA114" s="141"/>
      <c r="AB114" s="80"/>
      <c r="AC114" s="141"/>
      <c r="AD114" s="141"/>
      <c r="AE114" s="141"/>
      <c r="AF114" s="141"/>
      <c r="AG114" s="141"/>
      <c r="AH114" s="141"/>
      <c r="AI114" s="142"/>
    </row>
    <row r="115" spans="2:35" s="140" customFormat="1" x14ac:dyDescent="0.25">
      <c r="B115" s="84" t="s">
        <v>72</v>
      </c>
      <c r="C115" s="76">
        <v>600</v>
      </c>
      <c r="D115" s="76" t="s">
        <v>55</v>
      </c>
      <c r="E115" s="80" t="s">
        <v>55</v>
      </c>
      <c r="F115" s="80" t="s">
        <v>55</v>
      </c>
      <c r="G115" s="80" t="s">
        <v>55</v>
      </c>
      <c r="H115" s="80" t="s">
        <v>55</v>
      </c>
      <c r="I115" s="80" t="s">
        <v>55</v>
      </c>
      <c r="J115" s="80" t="s">
        <v>55</v>
      </c>
      <c r="K115" s="141"/>
      <c r="L115" s="80"/>
      <c r="M115" s="141"/>
      <c r="N115" s="141"/>
      <c r="O115" s="141"/>
      <c r="P115" s="141"/>
      <c r="Q115" s="141"/>
      <c r="R115" s="141"/>
      <c r="S115" s="141"/>
      <c r="T115" s="80"/>
      <c r="U115" s="141"/>
      <c r="V115" s="141"/>
      <c r="W115" s="141"/>
      <c r="X115" s="141"/>
      <c r="Y115" s="141"/>
      <c r="Z115" s="141"/>
      <c r="AA115" s="141"/>
      <c r="AB115" s="80"/>
      <c r="AC115" s="141"/>
      <c r="AD115" s="141"/>
      <c r="AE115" s="141"/>
      <c r="AF115" s="141"/>
      <c r="AG115" s="141"/>
      <c r="AH115" s="141"/>
      <c r="AI115" s="142"/>
    </row>
    <row r="116" spans="2:35" ht="22.5" hidden="1" customHeight="1" x14ac:dyDescent="0.25">
      <c r="B116" s="84" t="s">
        <v>71</v>
      </c>
      <c r="C116" s="76">
        <v>500</v>
      </c>
      <c r="D116" s="76" t="s">
        <v>55</v>
      </c>
      <c r="E116" s="76" t="s">
        <v>55</v>
      </c>
      <c r="F116" s="76" t="s">
        <v>55</v>
      </c>
      <c r="G116" s="76" t="s">
        <v>55</v>
      </c>
      <c r="H116" s="76" t="s">
        <v>55</v>
      </c>
      <c r="I116" s="76" t="s">
        <v>55</v>
      </c>
      <c r="J116" s="76" t="s">
        <v>55</v>
      </c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2:35" ht="15" hidden="1" customHeight="1" x14ac:dyDescent="0.25">
      <c r="B117" s="84" t="s">
        <v>72</v>
      </c>
      <c r="C117" s="76">
        <v>600</v>
      </c>
      <c r="D117" s="76" t="s">
        <v>55</v>
      </c>
      <c r="E117" s="76" t="s">
        <v>55</v>
      </c>
      <c r="F117" s="76" t="s">
        <v>55</v>
      </c>
      <c r="G117" s="76" t="s">
        <v>55</v>
      </c>
      <c r="H117" s="76" t="s">
        <v>55</v>
      </c>
      <c r="I117" s="76" t="s">
        <v>55</v>
      </c>
      <c r="J117" s="76" t="s">
        <v>55</v>
      </c>
      <c r="K117" s="76"/>
      <c r="L117" s="76"/>
      <c r="M117" s="76"/>
      <c r="N117" s="76"/>
      <c r="O117" s="76"/>
      <c r="P117" s="76"/>
      <c r="Q117" s="76"/>
      <c r="R117" s="76"/>
      <c r="S117" s="76"/>
    </row>
    <row r="118" spans="2:35" ht="22.5" hidden="1" x14ac:dyDescent="0.25">
      <c r="B118" s="27" t="s">
        <v>131</v>
      </c>
      <c r="C118" s="133" t="s">
        <v>55</v>
      </c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2:35" x14ac:dyDescent="0.25">
      <c r="B119" s="170"/>
      <c r="C119" s="134"/>
      <c r="D119" s="171"/>
      <c r="E119" s="171"/>
      <c r="F119" s="171"/>
      <c r="G119" s="171"/>
      <c r="H119" s="171"/>
      <c r="I119" s="171"/>
      <c r="J119" s="171"/>
      <c r="K119" s="171"/>
      <c r="L119" s="171"/>
    </row>
    <row r="120" spans="2:35" x14ac:dyDescent="0.25">
      <c r="B120" s="170"/>
      <c r="C120" s="134"/>
      <c r="D120" s="171"/>
      <c r="E120" s="171"/>
      <c r="F120" s="171"/>
      <c r="G120" s="171"/>
      <c r="H120" s="171"/>
      <c r="I120" s="171"/>
      <c r="J120" s="171"/>
      <c r="K120" s="171"/>
      <c r="L120" s="171"/>
    </row>
    <row r="121" spans="2:35" x14ac:dyDescent="0.25">
      <c r="B121" s="170"/>
      <c r="C121" s="134"/>
      <c r="D121" s="171"/>
      <c r="E121" s="171"/>
      <c r="F121" s="171"/>
      <c r="G121" s="171"/>
      <c r="H121" s="171"/>
      <c r="I121" s="171"/>
      <c r="J121" s="171"/>
      <c r="K121" s="171"/>
      <c r="L121" s="171"/>
    </row>
    <row r="122" spans="2:35" x14ac:dyDescent="0.25">
      <c r="B122" s="170"/>
      <c r="C122" s="134"/>
      <c r="D122" s="171"/>
      <c r="E122" s="171"/>
      <c r="F122" s="171"/>
      <c r="G122" s="171"/>
      <c r="H122" s="171"/>
      <c r="I122" s="171"/>
      <c r="J122" s="171"/>
      <c r="K122" s="171"/>
      <c r="L122" s="171"/>
    </row>
    <row r="123" spans="2:35" ht="14.25" customHeight="1" x14ac:dyDescent="0.25"/>
    <row r="124" spans="2:35" ht="18.75" x14ac:dyDescent="0.3">
      <c r="B124" s="203" t="s">
        <v>100</v>
      </c>
      <c r="C124" s="204"/>
      <c r="D124" s="205"/>
      <c r="E124" s="205"/>
    </row>
    <row r="125" spans="2:35" ht="18.75" x14ac:dyDescent="0.3">
      <c r="B125" s="203" t="s">
        <v>254</v>
      </c>
      <c r="C125" s="204"/>
      <c r="D125" s="205"/>
      <c r="E125" s="205"/>
    </row>
    <row r="126" spans="2:35" ht="18.75" x14ac:dyDescent="0.3">
      <c r="B126" s="203" t="s">
        <v>101</v>
      </c>
      <c r="C126" s="204"/>
      <c r="D126" s="205"/>
      <c r="E126" s="205"/>
    </row>
    <row r="127" spans="2:35" ht="18.75" x14ac:dyDescent="0.3">
      <c r="B127" s="224"/>
      <c r="C127" s="207"/>
      <c r="D127" s="205"/>
      <c r="E127" s="205"/>
    </row>
    <row r="128" spans="2:35" ht="18.75" hidden="1" x14ac:dyDescent="0.3">
      <c r="B128" s="224"/>
      <c r="C128" s="207"/>
      <c r="D128" s="205"/>
      <c r="E128" s="205"/>
    </row>
    <row r="129" spans="2:5" ht="18.75" x14ac:dyDescent="0.3">
      <c r="B129" s="288" t="s">
        <v>154</v>
      </c>
      <c r="C129" s="288"/>
      <c r="D129" s="205"/>
      <c r="E129" s="205"/>
    </row>
    <row r="130" spans="2:5" ht="18.75" x14ac:dyDescent="0.3">
      <c r="B130" s="203" t="s">
        <v>271</v>
      </c>
      <c r="C130" s="204"/>
      <c r="D130" s="205"/>
      <c r="E130" s="205"/>
    </row>
    <row r="131" spans="2:5" ht="18.75" x14ac:dyDescent="0.3">
      <c r="B131" s="203" t="s">
        <v>102</v>
      </c>
      <c r="C131" s="204"/>
      <c r="D131" s="205"/>
      <c r="E131" s="205"/>
    </row>
    <row r="132" spans="2:5" ht="18.75" hidden="1" x14ac:dyDescent="0.3">
      <c r="B132" s="224"/>
      <c r="C132" s="207"/>
      <c r="D132" s="205"/>
      <c r="E132" s="205"/>
    </row>
    <row r="133" spans="2:5" ht="18.75" x14ac:dyDescent="0.3">
      <c r="B133" s="224"/>
      <c r="C133" s="207"/>
      <c r="D133" s="205"/>
      <c r="E133" s="205"/>
    </row>
    <row r="134" spans="2:5" ht="18.75" x14ac:dyDescent="0.3">
      <c r="B134" s="203" t="s">
        <v>272</v>
      </c>
      <c r="C134" s="204"/>
      <c r="D134" s="205"/>
      <c r="E134" s="205"/>
    </row>
    <row r="135" spans="2:5" ht="18.75" x14ac:dyDescent="0.3">
      <c r="B135" s="203" t="s">
        <v>103</v>
      </c>
      <c r="C135" s="204"/>
      <c r="D135" s="205"/>
      <c r="E135" s="205"/>
    </row>
    <row r="136" spans="2:5" ht="18.75" x14ac:dyDescent="0.3">
      <c r="B136" s="288"/>
      <c r="C136" s="288"/>
      <c r="D136" s="205"/>
      <c r="E136" s="205"/>
    </row>
    <row r="137" spans="2:5" x14ac:dyDescent="0.25">
      <c r="B137" s="4"/>
      <c r="C137" s="1"/>
    </row>
    <row r="138" spans="2:5" x14ac:dyDescent="0.25">
      <c r="B138" s="4"/>
      <c r="C138" s="1"/>
    </row>
  </sheetData>
  <mergeCells count="34">
    <mergeCell ref="AC9:AC10"/>
    <mergeCell ref="AD9:AD10"/>
    <mergeCell ref="AE9:AE10"/>
    <mergeCell ref="AF9:AF10"/>
    <mergeCell ref="AG9:AH9"/>
    <mergeCell ref="V9:V10"/>
    <mergeCell ref="W9:W10"/>
    <mergeCell ref="X9:X10"/>
    <mergeCell ref="Y9:Z9"/>
    <mergeCell ref="AB9:AB10"/>
    <mergeCell ref="S7:Z7"/>
    <mergeCell ref="AA7:AH7"/>
    <mergeCell ref="K8:K10"/>
    <mergeCell ref="L8:R8"/>
    <mergeCell ref="S8:S10"/>
    <mergeCell ref="T8:Z8"/>
    <mergeCell ref="AA8:AA10"/>
    <mergeCell ref="AB8:AH8"/>
    <mergeCell ref="L9:L10"/>
    <mergeCell ref="M9:M10"/>
    <mergeCell ref="N9:N10"/>
    <mergeCell ref="O9:O10"/>
    <mergeCell ref="P9:P10"/>
    <mergeCell ref="Q9:R9"/>
    <mergeCell ref="T9:T10"/>
    <mergeCell ref="U9:U10"/>
    <mergeCell ref="B136:C136"/>
    <mergeCell ref="J9:J10"/>
    <mergeCell ref="D11:J11"/>
    <mergeCell ref="J1:L1"/>
    <mergeCell ref="B3:L3"/>
    <mergeCell ref="B5:D5"/>
    <mergeCell ref="K7:R7"/>
    <mergeCell ref="B129:C129"/>
  </mergeCells>
  <hyperlinks>
    <hyperlink ref="B63" r:id="rId1" display="garantf1://3000000.0/"/>
  </hyperlinks>
  <pageMargins left="0.39370078740157483" right="0.19685039370078741" top="0.19685039370078741" bottom="0.19685039370078741" header="0" footer="0"/>
  <pageSetup paperSize="9" scale="36" fitToHeight="2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138"/>
  <sheetViews>
    <sheetView view="pageBreakPreview" topLeftCell="B3" zoomScaleNormal="100" zoomScaleSheetLayoutView="100" workbookViewId="0">
      <selection activeCell="AA12" sqref="AA12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5" customWidth="1"/>
    <col min="4" max="4" width="10.7109375" customWidth="1"/>
    <col min="5" max="5" width="10.5703125" customWidth="1"/>
    <col min="6" max="6" width="9.140625" customWidth="1"/>
    <col min="7" max="8" width="10.42578125" customWidth="1"/>
    <col min="10" max="10" width="11.5703125" customWidth="1"/>
    <col min="11" max="11" width="10.28515625" customWidth="1"/>
    <col min="12" max="12" width="13.5703125" customWidth="1"/>
    <col min="13" max="13" width="10.7109375" customWidth="1"/>
    <col min="14" max="14" width="13" customWidth="1"/>
    <col min="15" max="15" width="13.42578125" customWidth="1"/>
    <col min="16" max="16" width="11" customWidth="1"/>
    <col min="18" max="18" width="13.85546875" customWidth="1"/>
    <col min="19" max="19" width="12.5703125" customWidth="1"/>
    <col min="20" max="20" width="13.85546875" customWidth="1"/>
    <col min="21" max="21" width="10.7109375" customWidth="1"/>
    <col min="22" max="22" width="12.5703125" customWidth="1"/>
    <col min="24" max="24" width="11" customWidth="1"/>
    <col min="28" max="28" width="13.85546875" customWidth="1"/>
    <col min="29" max="29" width="11" customWidth="1"/>
    <col min="30" max="30" width="12.7109375" customWidth="1"/>
    <col min="31" max="31" width="11.42578125" customWidth="1"/>
    <col min="32" max="32" width="10.85546875" customWidth="1"/>
  </cols>
  <sheetData>
    <row r="1" spans="2:35" ht="14.25" customHeight="1" x14ac:dyDescent="0.25">
      <c r="J1" s="289"/>
      <c r="K1" s="289"/>
      <c r="L1" s="289"/>
    </row>
    <row r="2" spans="2:35" ht="21" customHeight="1" x14ac:dyDescent="0.25">
      <c r="J2" s="46"/>
      <c r="K2" s="46"/>
      <c r="L2" s="46"/>
    </row>
    <row r="3" spans="2:35" ht="15.75" customHeight="1" x14ac:dyDescent="0.25">
      <c r="B3" s="290" t="s">
        <v>104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2:35" ht="15.75" x14ac:dyDescent="0.2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2:35" x14ac:dyDescent="0.25">
      <c r="B5" s="291" t="s">
        <v>248</v>
      </c>
      <c r="C5" s="291"/>
      <c r="D5" s="291"/>
      <c r="E5" s="47"/>
      <c r="F5" s="47"/>
    </row>
    <row r="6" spans="2:35" x14ac:dyDescent="0.25">
      <c r="B6" s="190"/>
      <c r="C6" s="190"/>
      <c r="D6" s="190"/>
      <c r="E6" s="25"/>
      <c r="F6" s="25"/>
    </row>
    <row r="7" spans="2:35" s="54" customFormat="1" ht="15.75" customHeight="1" x14ac:dyDescent="0.25">
      <c r="B7" s="57"/>
      <c r="C7" s="58"/>
      <c r="D7" s="58"/>
      <c r="E7" s="58"/>
      <c r="F7" s="58"/>
      <c r="G7" s="58"/>
      <c r="H7" s="58"/>
      <c r="I7" s="58"/>
      <c r="J7" s="58"/>
      <c r="K7" s="275" t="str">
        <f>'таблица 2'!K4:R4</f>
        <v>на  01.01. 2020   г.</v>
      </c>
      <c r="L7" s="275"/>
      <c r="M7" s="275"/>
      <c r="N7" s="275"/>
      <c r="O7" s="275"/>
      <c r="P7" s="275"/>
      <c r="Q7" s="275"/>
      <c r="R7" s="275"/>
      <c r="S7" s="275" t="str">
        <f>'таблица 2'!S4:Z4</f>
        <v>первый год планового периода на  01.01. 2021   г.</v>
      </c>
      <c r="T7" s="275"/>
      <c r="U7" s="275"/>
      <c r="V7" s="275"/>
      <c r="W7" s="275"/>
      <c r="X7" s="275"/>
      <c r="Y7" s="275"/>
      <c r="Z7" s="275"/>
      <c r="AA7" s="275" t="str">
        <f>'таблица 2'!AA4:AH4</f>
        <v>второй год планового периода на  01.01. 2022   г.</v>
      </c>
      <c r="AB7" s="275"/>
      <c r="AC7" s="275"/>
      <c r="AD7" s="275"/>
      <c r="AE7" s="275"/>
      <c r="AF7" s="275"/>
      <c r="AG7" s="275"/>
      <c r="AH7" s="275"/>
      <c r="AI7" s="135"/>
    </row>
    <row r="8" spans="2:35" s="54" customFormat="1" ht="12.75" customHeight="1" x14ac:dyDescent="0.25">
      <c r="B8" s="213" t="s">
        <v>19</v>
      </c>
      <c r="C8" s="215" t="s">
        <v>43</v>
      </c>
      <c r="D8" s="218" t="s">
        <v>246</v>
      </c>
      <c r="E8" s="219"/>
      <c r="F8" s="219"/>
      <c r="G8" s="219"/>
      <c r="H8" s="219"/>
      <c r="I8" s="219"/>
      <c r="J8" s="220"/>
      <c r="K8" s="262" t="s">
        <v>46</v>
      </c>
      <c r="L8" s="262" t="s">
        <v>47</v>
      </c>
      <c r="M8" s="262"/>
      <c r="N8" s="262"/>
      <c r="O8" s="262"/>
      <c r="P8" s="262"/>
      <c r="Q8" s="262"/>
      <c r="R8" s="262"/>
      <c r="S8" s="262" t="s">
        <v>46</v>
      </c>
      <c r="T8" s="262" t="s">
        <v>47</v>
      </c>
      <c r="U8" s="262"/>
      <c r="V8" s="262"/>
      <c r="W8" s="262"/>
      <c r="X8" s="262"/>
      <c r="Y8" s="262"/>
      <c r="Z8" s="262"/>
      <c r="AA8" s="262" t="s">
        <v>46</v>
      </c>
      <c r="AB8" s="262" t="s">
        <v>47</v>
      </c>
      <c r="AC8" s="262"/>
      <c r="AD8" s="262"/>
      <c r="AE8" s="262"/>
      <c r="AF8" s="262"/>
      <c r="AG8" s="262"/>
      <c r="AH8" s="262"/>
      <c r="AI8" s="136" t="s">
        <v>132</v>
      </c>
    </row>
    <row r="9" spans="2:35" s="54" customFormat="1" ht="57" customHeight="1" x14ac:dyDescent="0.25">
      <c r="B9" s="213"/>
      <c r="C9" s="217"/>
      <c r="D9" s="137" t="s">
        <v>160</v>
      </c>
      <c r="E9" s="137" t="s">
        <v>161</v>
      </c>
      <c r="F9" s="137" t="s">
        <v>162</v>
      </c>
      <c r="G9" s="137" t="s">
        <v>163</v>
      </c>
      <c r="H9" s="137" t="s">
        <v>164</v>
      </c>
      <c r="I9" s="137" t="s">
        <v>105</v>
      </c>
      <c r="J9" s="272" t="s">
        <v>165</v>
      </c>
      <c r="K9" s="262"/>
      <c r="L9" s="263" t="s">
        <v>156</v>
      </c>
      <c r="M9" s="265" t="s">
        <v>157</v>
      </c>
      <c r="N9" s="292" t="s">
        <v>48</v>
      </c>
      <c r="O9" s="269" t="s">
        <v>49</v>
      </c>
      <c r="P9" s="269" t="s">
        <v>50</v>
      </c>
      <c r="Q9" s="252" t="s">
        <v>51</v>
      </c>
      <c r="R9" s="254"/>
      <c r="S9" s="262"/>
      <c r="T9" s="263" t="s">
        <v>156</v>
      </c>
      <c r="U9" s="265" t="s">
        <v>157</v>
      </c>
      <c r="V9" s="292" t="s">
        <v>48</v>
      </c>
      <c r="W9" s="269" t="s">
        <v>49</v>
      </c>
      <c r="X9" s="269" t="s">
        <v>50</v>
      </c>
      <c r="Y9" s="252" t="s">
        <v>51</v>
      </c>
      <c r="Z9" s="254"/>
      <c r="AA9" s="262"/>
      <c r="AB9" s="263" t="s">
        <v>156</v>
      </c>
      <c r="AC9" s="265" t="s">
        <v>157</v>
      </c>
      <c r="AD9" s="292" t="s">
        <v>48</v>
      </c>
      <c r="AE9" s="269" t="s">
        <v>49</v>
      </c>
      <c r="AF9" s="269" t="s">
        <v>50</v>
      </c>
      <c r="AG9" s="252" t="s">
        <v>51</v>
      </c>
      <c r="AH9" s="254"/>
      <c r="AI9" s="51" t="s">
        <v>105</v>
      </c>
    </row>
    <row r="10" spans="2:35" s="54" customFormat="1" ht="79.5" customHeight="1" x14ac:dyDescent="0.25">
      <c r="B10" s="213"/>
      <c r="C10" s="217"/>
      <c r="D10" s="138" t="s">
        <v>166</v>
      </c>
      <c r="E10" s="138" t="s">
        <v>167</v>
      </c>
      <c r="F10" s="138" t="s">
        <v>167</v>
      </c>
      <c r="G10" s="138" t="s">
        <v>168</v>
      </c>
      <c r="H10" s="138" t="s">
        <v>166</v>
      </c>
      <c r="I10" s="138" t="s">
        <v>166</v>
      </c>
      <c r="J10" s="273"/>
      <c r="K10" s="262"/>
      <c r="L10" s="264"/>
      <c r="M10" s="266"/>
      <c r="N10" s="293"/>
      <c r="O10" s="270"/>
      <c r="P10" s="270"/>
      <c r="Q10" s="191" t="s">
        <v>52</v>
      </c>
      <c r="R10" s="213" t="s">
        <v>53</v>
      </c>
      <c r="S10" s="262"/>
      <c r="T10" s="264"/>
      <c r="U10" s="266"/>
      <c r="V10" s="293"/>
      <c r="W10" s="270"/>
      <c r="X10" s="270"/>
      <c r="Y10" s="191" t="s">
        <v>52</v>
      </c>
      <c r="Z10" s="213" t="s">
        <v>53</v>
      </c>
      <c r="AA10" s="262"/>
      <c r="AB10" s="264"/>
      <c r="AC10" s="266"/>
      <c r="AD10" s="293"/>
      <c r="AE10" s="270"/>
      <c r="AF10" s="270"/>
      <c r="AG10" s="191" t="s">
        <v>52</v>
      </c>
      <c r="AH10" s="213" t="s">
        <v>53</v>
      </c>
      <c r="AI10" s="135"/>
    </row>
    <row r="11" spans="2:35" s="54" customFormat="1" x14ac:dyDescent="0.25">
      <c r="B11" s="213">
        <v>1</v>
      </c>
      <c r="C11" s="216">
        <v>2</v>
      </c>
      <c r="D11" s="252">
        <v>3</v>
      </c>
      <c r="E11" s="253"/>
      <c r="F11" s="253"/>
      <c r="G11" s="253"/>
      <c r="H11" s="253"/>
      <c r="I11" s="253"/>
      <c r="J11" s="254"/>
      <c r="K11" s="216">
        <v>4</v>
      </c>
      <c r="L11" s="214">
        <v>5</v>
      </c>
      <c r="M11" s="139" t="s">
        <v>155</v>
      </c>
      <c r="N11" s="222">
        <v>6</v>
      </c>
      <c r="O11" s="216">
        <v>7</v>
      </c>
      <c r="P11" s="213">
        <v>8</v>
      </c>
      <c r="Q11" s="191">
        <v>9</v>
      </c>
      <c r="R11" s="213">
        <v>10</v>
      </c>
      <c r="S11" s="216">
        <v>4</v>
      </c>
      <c r="T11" s="214">
        <v>5</v>
      </c>
      <c r="U11" s="139" t="s">
        <v>155</v>
      </c>
      <c r="V11" s="222">
        <v>6</v>
      </c>
      <c r="W11" s="216">
        <v>7</v>
      </c>
      <c r="X11" s="213">
        <v>8</v>
      </c>
      <c r="Y11" s="191">
        <v>9</v>
      </c>
      <c r="Z11" s="213">
        <v>10</v>
      </c>
      <c r="AA11" s="216">
        <v>4</v>
      </c>
      <c r="AB11" s="214">
        <v>5</v>
      </c>
      <c r="AC11" s="139" t="s">
        <v>155</v>
      </c>
      <c r="AD11" s="222">
        <v>6</v>
      </c>
      <c r="AE11" s="216">
        <v>7</v>
      </c>
      <c r="AF11" s="213">
        <v>8</v>
      </c>
      <c r="AG11" s="191">
        <v>9</v>
      </c>
      <c r="AH11" s="213">
        <v>10</v>
      </c>
      <c r="AI11" s="135"/>
    </row>
    <row r="12" spans="2:35" s="140" customFormat="1" x14ac:dyDescent="0.25">
      <c r="B12" s="30" t="s">
        <v>54</v>
      </c>
      <c r="C12" s="31">
        <v>100</v>
      </c>
      <c r="D12" s="31" t="s">
        <v>55</v>
      </c>
      <c r="E12" s="31" t="s">
        <v>55</v>
      </c>
      <c r="F12" s="31" t="s">
        <v>55</v>
      </c>
      <c r="G12" s="31" t="s">
        <v>55</v>
      </c>
      <c r="H12" s="31" t="s">
        <v>55</v>
      </c>
      <c r="I12" s="31" t="s">
        <v>55</v>
      </c>
      <c r="J12" s="31" t="s">
        <v>55</v>
      </c>
      <c r="K12" s="141">
        <f>K20</f>
        <v>923600</v>
      </c>
      <c r="L12" s="31">
        <f>L20</f>
        <v>0</v>
      </c>
      <c r="M12" s="141"/>
      <c r="N12" s="141">
        <f>N20</f>
        <v>923600</v>
      </c>
      <c r="O12" s="31"/>
      <c r="P12" s="31"/>
      <c r="Q12" s="141"/>
      <c r="R12" s="31"/>
      <c r="S12" s="141">
        <f>S24</f>
        <v>802900</v>
      </c>
      <c r="T12" s="31">
        <f>T20</f>
        <v>0</v>
      </c>
      <c r="U12" s="31"/>
      <c r="V12" s="141">
        <f>V24</f>
        <v>802900</v>
      </c>
      <c r="W12" s="31"/>
      <c r="X12" s="31"/>
      <c r="Y12" s="31"/>
      <c r="Z12" s="31"/>
      <c r="AA12" s="141">
        <f>AA24</f>
        <v>802900</v>
      </c>
      <c r="AB12" s="31">
        <f>AB20</f>
        <v>0</v>
      </c>
      <c r="AC12" s="31"/>
      <c r="AD12" s="141">
        <f>AD24</f>
        <v>802900</v>
      </c>
      <c r="AE12" s="31"/>
      <c r="AF12" s="31"/>
      <c r="AG12" s="31"/>
      <c r="AH12" s="31"/>
      <c r="AI12" s="142"/>
    </row>
    <row r="13" spans="2:35" s="54" customFormat="1" x14ac:dyDescent="0.25">
      <c r="B13" s="27" t="s">
        <v>25</v>
      </c>
      <c r="C13" s="213"/>
      <c r="D13" s="213"/>
      <c r="E13" s="213"/>
      <c r="F13" s="213"/>
      <c r="G13" s="213"/>
      <c r="H13" s="213"/>
      <c r="I13" s="213"/>
      <c r="J13" s="213"/>
      <c r="K13" s="143"/>
      <c r="L13" s="213"/>
      <c r="M13" s="143"/>
      <c r="N13" s="143"/>
      <c r="O13" s="143"/>
      <c r="P13" s="143"/>
      <c r="Q13" s="143"/>
      <c r="R13" s="143"/>
      <c r="S13" s="143"/>
      <c r="T13" s="213"/>
      <c r="U13" s="143"/>
      <c r="V13" s="143"/>
      <c r="W13" s="143"/>
      <c r="X13" s="143"/>
      <c r="Y13" s="143"/>
      <c r="Z13" s="143"/>
      <c r="AA13" s="143"/>
      <c r="AB13" s="213"/>
      <c r="AC13" s="143"/>
      <c r="AD13" s="143"/>
      <c r="AE13" s="143"/>
      <c r="AF13" s="143"/>
      <c r="AG13" s="143"/>
      <c r="AH13" s="143"/>
      <c r="AI13" s="135"/>
    </row>
    <row r="14" spans="2:35" s="54" customFormat="1" x14ac:dyDescent="0.25">
      <c r="B14" s="27" t="s">
        <v>56</v>
      </c>
      <c r="C14" s="213">
        <v>110</v>
      </c>
      <c r="D14" s="213"/>
      <c r="E14" s="213"/>
      <c r="F14" s="213"/>
      <c r="G14" s="213"/>
      <c r="H14" s="213"/>
      <c r="I14" s="213"/>
      <c r="J14" s="213"/>
      <c r="K14" s="143"/>
      <c r="L14" s="213" t="s">
        <v>55</v>
      </c>
      <c r="M14" s="143"/>
      <c r="N14" s="143" t="s">
        <v>55</v>
      </c>
      <c r="O14" s="143" t="s">
        <v>55</v>
      </c>
      <c r="P14" s="143" t="s">
        <v>55</v>
      </c>
      <c r="Q14" s="143"/>
      <c r="R14" s="143" t="s">
        <v>55</v>
      </c>
      <c r="S14" s="143"/>
      <c r="T14" s="213" t="s">
        <v>55</v>
      </c>
      <c r="U14" s="143"/>
      <c r="V14" s="143" t="s">
        <v>55</v>
      </c>
      <c r="W14" s="143" t="s">
        <v>55</v>
      </c>
      <c r="X14" s="143" t="s">
        <v>55</v>
      </c>
      <c r="Y14" s="143"/>
      <c r="Z14" s="143" t="s">
        <v>55</v>
      </c>
      <c r="AA14" s="143"/>
      <c r="AB14" s="213" t="s">
        <v>55</v>
      </c>
      <c r="AC14" s="143"/>
      <c r="AD14" s="143" t="s">
        <v>55</v>
      </c>
      <c r="AE14" s="143" t="s">
        <v>55</v>
      </c>
      <c r="AF14" s="143" t="s">
        <v>55</v>
      </c>
      <c r="AG14" s="143"/>
      <c r="AH14" s="143" t="s">
        <v>55</v>
      </c>
      <c r="AI14" s="135"/>
    </row>
    <row r="15" spans="2:35" s="54" customFormat="1" x14ac:dyDescent="0.25">
      <c r="B15" s="27"/>
      <c r="C15" s="213"/>
      <c r="D15" s="213"/>
      <c r="E15" s="213"/>
      <c r="F15" s="213"/>
      <c r="G15" s="213"/>
      <c r="H15" s="213"/>
      <c r="I15" s="213"/>
      <c r="J15" s="213"/>
      <c r="K15" s="143"/>
      <c r="L15" s="213"/>
      <c r="M15" s="143"/>
      <c r="N15" s="143"/>
      <c r="O15" s="143"/>
      <c r="P15" s="143"/>
      <c r="Q15" s="143"/>
      <c r="R15" s="143"/>
      <c r="S15" s="143"/>
      <c r="T15" s="213"/>
      <c r="U15" s="143"/>
      <c r="V15" s="143"/>
      <c r="W15" s="143"/>
      <c r="X15" s="143"/>
      <c r="Y15" s="143"/>
      <c r="Z15" s="143"/>
      <c r="AA15" s="143"/>
      <c r="AB15" s="213"/>
      <c r="AC15" s="143"/>
      <c r="AD15" s="143"/>
      <c r="AE15" s="143"/>
      <c r="AF15" s="143"/>
      <c r="AG15" s="143"/>
      <c r="AH15" s="143"/>
      <c r="AI15" s="135"/>
    </row>
    <row r="16" spans="2:35" s="54" customFormat="1" x14ac:dyDescent="0.25">
      <c r="B16" s="73" t="s">
        <v>57</v>
      </c>
      <c r="C16" s="213">
        <v>120</v>
      </c>
      <c r="D16" s="52"/>
      <c r="E16" s="52"/>
      <c r="F16" s="52"/>
      <c r="G16" s="52"/>
      <c r="H16" s="52"/>
      <c r="I16" s="52"/>
      <c r="J16" s="52"/>
      <c r="K16" s="143"/>
      <c r="L16" s="52"/>
      <c r="M16" s="143"/>
      <c r="N16" s="143" t="s">
        <v>55</v>
      </c>
      <c r="O16" s="143" t="s">
        <v>55</v>
      </c>
      <c r="P16" s="143"/>
      <c r="Q16" s="143"/>
      <c r="R16" s="143"/>
      <c r="S16" s="143"/>
      <c r="T16" s="52"/>
      <c r="U16" s="143"/>
      <c r="V16" s="143" t="s">
        <v>55</v>
      </c>
      <c r="W16" s="143" t="s">
        <v>55</v>
      </c>
      <c r="X16" s="143"/>
      <c r="Y16" s="143"/>
      <c r="Z16" s="143"/>
      <c r="AA16" s="143"/>
      <c r="AB16" s="52"/>
      <c r="AC16" s="143"/>
      <c r="AD16" s="143" t="s">
        <v>55</v>
      </c>
      <c r="AE16" s="143" t="s">
        <v>55</v>
      </c>
      <c r="AF16" s="143"/>
      <c r="AG16" s="143"/>
      <c r="AH16" s="143"/>
      <c r="AI16" s="135"/>
    </row>
    <row r="17" spans="2:35" s="54" customFormat="1" ht="17.25" customHeight="1" x14ac:dyDescent="0.25">
      <c r="B17" s="63"/>
      <c r="C17" s="213"/>
      <c r="D17" s="52"/>
      <c r="E17" s="52"/>
      <c r="F17" s="52"/>
      <c r="G17" s="52"/>
      <c r="H17" s="52"/>
      <c r="I17" s="52"/>
      <c r="J17" s="52"/>
      <c r="K17" s="143"/>
      <c r="L17" s="52"/>
      <c r="M17" s="143"/>
      <c r="N17" s="143"/>
      <c r="O17" s="143"/>
      <c r="P17" s="143"/>
      <c r="Q17" s="143"/>
      <c r="R17" s="143"/>
      <c r="S17" s="143"/>
      <c r="T17" s="52"/>
      <c r="U17" s="143"/>
      <c r="V17" s="143"/>
      <c r="W17" s="143"/>
      <c r="X17" s="143"/>
      <c r="Y17" s="143"/>
      <c r="Z17" s="143"/>
      <c r="AA17" s="143"/>
      <c r="AB17" s="52"/>
      <c r="AC17" s="143"/>
      <c r="AD17" s="143"/>
      <c r="AE17" s="143"/>
      <c r="AF17" s="143"/>
      <c r="AG17" s="143"/>
      <c r="AH17" s="143"/>
      <c r="AI17" s="135"/>
    </row>
    <row r="18" spans="2:35" s="54" customFormat="1" ht="22.5" x14ac:dyDescent="0.25">
      <c r="B18" s="27" t="s">
        <v>58</v>
      </c>
      <c r="C18" s="213">
        <v>130</v>
      </c>
      <c r="D18" s="52"/>
      <c r="E18" s="52"/>
      <c r="F18" s="52"/>
      <c r="G18" s="52"/>
      <c r="H18" s="52"/>
      <c r="I18" s="52"/>
      <c r="J18" s="52"/>
      <c r="K18" s="143"/>
      <c r="L18" s="52" t="s">
        <v>55</v>
      </c>
      <c r="M18" s="143"/>
      <c r="N18" s="143" t="s">
        <v>55</v>
      </c>
      <c r="O18" s="143" t="s">
        <v>55</v>
      </c>
      <c r="P18" s="143" t="s">
        <v>55</v>
      </c>
      <c r="Q18" s="143"/>
      <c r="R18" s="143" t="s">
        <v>55</v>
      </c>
      <c r="S18" s="143"/>
      <c r="T18" s="52" t="s">
        <v>55</v>
      </c>
      <c r="U18" s="143"/>
      <c r="V18" s="143" t="s">
        <v>55</v>
      </c>
      <c r="W18" s="143" t="s">
        <v>55</v>
      </c>
      <c r="X18" s="143" t="s">
        <v>55</v>
      </c>
      <c r="Y18" s="143"/>
      <c r="Z18" s="143" t="s">
        <v>55</v>
      </c>
      <c r="AA18" s="143"/>
      <c r="AB18" s="52" t="s">
        <v>55</v>
      </c>
      <c r="AC18" s="143"/>
      <c r="AD18" s="143" t="s">
        <v>55</v>
      </c>
      <c r="AE18" s="143" t="s">
        <v>55</v>
      </c>
      <c r="AF18" s="143" t="s">
        <v>55</v>
      </c>
      <c r="AG18" s="143"/>
      <c r="AH18" s="143" t="s">
        <v>55</v>
      </c>
      <c r="AI18" s="135"/>
    </row>
    <row r="19" spans="2:35" s="54" customFormat="1" ht="57" thickBot="1" x14ac:dyDescent="0.3">
      <c r="B19" s="61" t="s">
        <v>59</v>
      </c>
      <c r="C19" s="213">
        <v>140</v>
      </c>
      <c r="D19" s="213"/>
      <c r="E19" s="213"/>
      <c r="F19" s="213"/>
      <c r="G19" s="213"/>
      <c r="H19" s="213"/>
      <c r="I19" s="213"/>
      <c r="J19" s="213"/>
      <c r="K19" s="143"/>
      <c r="L19" s="213" t="s">
        <v>55</v>
      </c>
      <c r="M19" s="143"/>
      <c r="N19" s="143" t="s">
        <v>55</v>
      </c>
      <c r="O19" s="143" t="s">
        <v>55</v>
      </c>
      <c r="P19" s="143" t="s">
        <v>55</v>
      </c>
      <c r="Q19" s="143"/>
      <c r="R19" s="143" t="s">
        <v>55</v>
      </c>
      <c r="S19" s="143"/>
      <c r="T19" s="213" t="s">
        <v>55</v>
      </c>
      <c r="U19" s="143"/>
      <c r="V19" s="143" t="s">
        <v>55</v>
      </c>
      <c r="W19" s="143" t="s">
        <v>55</v>
      </c>
      <c r="X19" s="143" t="s">
        <v>55</v>
      </c>
      <c r="Y19" s="143"/>
      <c r="Z19" s="143" t="s">
        <v>55</v>
      </c>
      <c r="AA19" s="143"/>
      <c r="AB19" s="213" t="s">
        <v>55</v>
      </c>
      <c r="AC19" s="143"/>
      <c r="AD19" s="143" t="s">
        <v>55</v>
      </c>
      <c r="AE19" s="143" t="s">
        <v>55</v>
      </c>
      <c r="AF19" s="143" t="s">
        <v>55</v>
      </c>
      <c r="AG19" s="143"/>
      <c r="AH19" s="143" t="s">
        <v>55</v>
      </c>
      <c r="AI19" s="135"/>
    </row>
    <row r="20" spans="2:35" s="54" customFormat="1" ht="23.25" thickBot="1" x14ac:dyDescent="0.3">
      <c r="B20" s="74" t="s">
        <v>60</v>
      </c>
      <c r="C20" s="213">
        <v>150</v>
      </c>
      <c r="D20" s="52"/>
      <c r="E20" s="52"/>
      <c r="F20" s="52"/>
      <c r="G20" s="52"/>
      <c r="H20" s="52"/>
      <c r="I20" s="52"/>
      <c r="J20" s="52"/>
      <c r="K20" s="143">
        <f>N20</f>
        <v>923600</v>
      </c>
      <c r="L20" s="157"/>
      <c r="M20" s="143"/>
      <c r="N20" s="143">
        <f>N24</f>
        <v>923600</v>
      </c>
      <c r="O20" s="143"/>
      <c r="P20" s="143" t="s">
        <v>55</v>
      </c>
      <c r="Q20" s="143" t="s">
        <v>55</v>
      </c>
      <c r="R20" s="143" t="s">
        <v>55</v>
      </c>
      <c r="S20" s="143">
        <f>S24</f>
        <v>802900</v>
      </c>
      <c r="T20" s="52">
        <f>T24</f>
        <v>0</v>
      </c>
      <c r="U20" s="143"/>
      <c r="V20" s="143">
        <f>V24</f>
        <v>802900</v>
      </c>
      <c r="W20" s="143"/>
      <c r="X20" s="143" t="s">
        <v>55</v>
      </c>
      <c r="Y20" s="143" t="s">
        <v>55</v>
      </c>
      <c r="Z20" s="143" t="s">
        <v>55</v>
      </c>
      <c r="AA20" s="143">
        <f>AA24</f>
        <v>802900</v>
      </c>
      <c r="AB20" s="52">
        <f>AB24</f>
        <v>0</v>
      </c>
      <c r="AC20" s="143"/>
      <c r="AD20" s="143">
        <f>AD24</f>
        <v>802900</v>
      </c>
      <c r="AE20" s="143"/>
      <c r="AF20" s="143" t="s">
        <v>55</v>
      </c>
      <c r="AG20" s="143" t="s">
        <v>55</v>
      </c>
      <c r="AH20" s="143" t="s">
        <v>55</v>
      </c>
      <c r="AI20" s="135"/>
    </row>
    <row r="21" spans="2:35" s="54" customFormat="1" x14ac:dyDescent="0.25">
      <c r="B21" s="27" t="s">
        <v>61</v>
      </c>
      <c r="C21" s="213">
        <v>160</v>
      </c>
      <c r="D21" s="213"/>
      <c r="E21" s="213"/>
      <c r="F21" s="213"/>
      <c r="G21" s="213"/>
      <c r="H21" s="213"/>
      <c r="I21" s="213"/>
      <c r="J21" s="213"/>
      <c r="K21" s="143"/>
      <c r="L21" s="213" t="s">
        <v>55</v>
      </c>
      <c r="M21" s="143"/>
      <c r="N21" s="143" t="s">
        <v>55</v>
      </c>
      <c r="O21" s="143" t="s">
        <v>55</v>
      </c>
      <c r="P21" s="143" t="s">
        <v>55</v>
      </c>
      <c r="Q21" s="143"/>
      <c r="R21" s="143"/>
      <c r="S21" s="143"/>
      <c r="T21" s="213" t="s">
        <v>55</v>
      </c>
      <c r="U21" s="143"/>
      <c r="V21" s="143" t="s">
        <v>55</v>
      </c>
      <c r="W21" s="143" t="s">
        <v>55</v>
      </c>
      <c r="X21" s="143" t="s">
        <v>55</v>
      </c>
      <c r="Y21" s="143"/>
      <c r="Z21" s="143"/>
      <c r="AA21" s="143"/>
      <c r="AB21" s="213" t="s">
        <v>55</v>
      </c>
      <c r="AC21" s="143"/>
      <c r="AD21" s="143" t="s">
        <v>55</v>
      </c>
      <c r="AE21" s="143" t="s">
        <v>55</v>
      </c>
      <c r="AF21" s="143" t="s">
        <v>55</v>
      </c>
      <c r="AG21" s="143"/>
      <c r="AH21" s="143"/>
      <c r="AI21" s="135"/>
    </row>
    <row r="22" spans="2:35" s="54" customFormat="1" x14ac:dyDescent="0.25">
      <c r="B22" s="27" t="s">
        <v>62</v>
      </c>
      <c r="C22" s="213">
        <v>180</v>
      </c>
      <c r="D22" s="213" t="s">
        <v>55</v>
      </c>
      <c r="E22" s="213" t="s">
        <v>55</v>
      </c>
      <c r="F22" s="213" t="s">
        <v>55</v>
      </c>
      <c r="G22" s="213" t="s">
        <v>55</v>
      </c>
      <c r="H22" s="213" t="s">
        <v>55</v>
      </c>
      <c r="I22" s="213" t="s">
        <v>55</v>
      </c>
      <c r="J22" s="213" t="s">
        <v>55</v>
      </c>
      <c r="K22" s="143"/>
      <c r="L22" s="213" t="s">
        <v>55</v>
      </c>
      <c r="M22" s="143"/>
      <c r="N22" s="143" t="s">
        <v>55</v>
      </c>
      <c r="O22" s="143" t="s">
        <v>55</v>
      </c>
      <c r="P22" s="143" t="s">
        <v>55</v>
      </c>
      <c r="Q22" s="143"/>
      <c r="R22" s="143" t="s">
        <v>55</v>
      </c>
      <c r="S22" s="143"/>
      <c r="T22" s="213" t="s">
        <v>55</v>
      </c>
      <c r="U22" s="143"/>
      <c r="V22" s="143" t="s">
        <v>55</v>
      </c>
      <c r="W22" s="143" t="s">
        <v>55</v>
      </c>
      <c r="X22" s="143" t="s">
        <v>55</v>
      </c>
      <c r="Y22" s="143"/>
      <c r="Z22" s="143" t="s">
        <v>55</v>
      </c>
      <c r="AA22" s="143"/>
      <c r="AB22" s="213" t="s">
        <v>55</v>
      </c>
      <c r="AC22" s="143"/>
      <c r="AD22" s="143" t="s">
        <v>55</v>
      </c>
      <c r="AE22" s="143" t="s">
        <v>55</v>
      </c>
      <c r="AF22" s="143" t="s">
        <v>55</v>
      </c>
      <c r="AG22" s="143"/>
      <c r="AH22" s="143" t="s">
        <v>55</v>
      </c>
      <c r="AI22" s="135"/>
    </row>
    <row r="23" spans="2:35" s="54" customFormat="1" x14ac:dyDescent="0.25">
      <c r="B23" s="27"/>
      <c r="C23" s="213"/>
      <c r="D23" s="213"/>
      <c r="E23" s="213"/>
      <c r="F23" s="213"/>
      <c r="G23" s="213"/>
      <c r="H23" s="213"/>
      <c r="I23" s="213"/>
      <c r="J23" s="213"/>
      <c r="K23" s="143"/>
      <c r="L23" s="213"/>
      <c r="M23" s="143"/>
      <c r="N23" s="143"/>
      <c r="O23" s="143"/>
      <c r="P23" s="143"/>
      <c r="Q23" s="143"/>
      <c r="R23" s="143"/>
      <c r="S23" s="143"/>
      <c r="T23" s="213"/>
      <c r="U23" s="143"/>
      <c r="V23" s="143"/>
      <c r="W23" s="143"/>
      <c r="X23" s="143"/>
      <c r="Y23" s="143"/>
      <c r="Z23" s="143"/>
      <c r="AA23" s="143"/>
      <c r="AB23" s="213"/>
      <c r="AC23" s="143"/>
      <c r="AD23" s="143"/>
      <c r="AE23" s="143"/>
      <c r="AF23" s="143"/>
      <c r="AG23" s="143"/>
      <c r="AH23" s="143"/>
      <c r="AI23" s="135"/>
    </row>
    <row r="24" spans="2:35" s="140" customFormat="1" x14ac:dyDescent="0.25">
      <c r="B24" s="30" t="s">
        <v>63</v>
      </c>
      <c r="C24" s="31">
        <v>200</v>
      </c>
      <c r="D24" s="31" t="s">
        <v>55</v>
      </c>
      <c r="E24" s="31" t="s">
        <v>55</v>
      </c>
      <c r="F24" s="31" t="s">
        <v>55</v>
      </c>
      <c r="G24" s="31" t="s">
        <v>55</v>
      </c>
      <c r="H24" s="31" t="s">
        <v>55</v>
      </c>
      <c r="I24" s="31" t="s">
        <v>55</v>
      </c>
      <c r="J24" s="31" t="s">
        <v>55</v>
      </c>
      <c r="K24" s="144">
        <f>K26+K36+K42+K48+K50+K52</f>
        <v>923600</v>
      </c>
      <c r="L24" s="31">
        <f t="shared" ref="L24:R24" si="0">L26+L36+L42+L48+L50+L52</f>
        <v>0</v>
      </c>
      <c r="M24" s="144">
        <f t="shared" si="0"/>
        <v>0</v>
      </c>
      <c r="N24" s="144">
        <f t="shared" si="0"/>
        <v>923600</v>
      </c>
      <c r="O24" s="144">
        <f t="shared" si="0"/>
        <v>0</v>
      </c>
      <c r="P24" s="144">
        <f t="shared" si="0"/>
        <v>0</v>
      </c>
      <c r="Q24" s="144">
        <f t="shared" si="0"/>
        <v>0</v>
      </c>
      <c r="R24" s="144">
        <f t="shared" si="0"/>
        <v>0</v>
      </c>
      <c r="S24" s="144">
        <f>S26+S36+S42+S48+S50+S52</f>
        <v>802900</v>
      </c>
      <c r="T24" s="31">
        <f t="shared" ref="T24:Z24" si="1">T26+T36+T42+T48+T50+T52</f>
        <v>0</v>
      </c>
      <c r="U24" s="144">
        <f t="shared" si="1"/>
        <v>0</v>
      </c>
      <c r="V24" s="144">
        <f t="shared" si="1"/>
        <v>802900</v>
      </c>
      <c r="W24" s="144">
        <f t="shared" si="1"/>
        <v>0</v>
      </c>
      <c r="X24" s="144">
        <f t="shared" si="1"/>
        <v>0</v>
      </c>
      <c r="Y24" s="144">
        <f t="shared" si="1"/>
        <v>0</v>
      </c>
      <c r="Z24" s="144">
        <f t="shared" si="1"/>
        <v>0</v>
      </c>
      <c r="AA24" s="144">
        <f>AA26+AA36+AA42+AA48+AA50+AA52</f>
        <v>802900</v>
      </c>
      <c r="AB24" s="31">
        <f t="shared" ref="AB24:AH24" si="2">AB26+AB36+AB42+AB48+AB50+AB52</f>
        <v>0</v>
      </c>
      <c r="AC24" s="144">
        <f t="shared" si="2"/>
        <v>0</v>
      </c>
      <c r="AD24" s="144">
        <f t="shared" si="2"/>
        <v>802900</v>
      </c>
      <c r="AE24" s="144">
        <f t="shared" si="2"/>
        <v>0</v>
      </c>
      <c r="AF24" s="144">
        <f t="shared" si="2"/>
        <v>0</v>
      </c>
      <c r="AG24" s="144">
        <f t="shared" si="2"/>
        <v>0</v>
      </c>
      <c r="AH24" s="144">
        <f t="shared" si="2"/>
        <v>0</v>
      </c>
      <c r="AI24" s="142" t="s">
        <v>169</v>
      </c>
    </row>
    <row r="25" spans="2:35" s="54" customFormat="1" x14ac:dyDescent="0.25">
      <c r="B25" s="27" t="s">
        <v>64</v>
      </c>
      <c r="C25" s="213"/>
      <c r="D25" s="213"/>
      <c r="E25" s="213"/>
      <c r="F25" s="213"/>
      <c r="G25" s="213"/>
      <c r="H25" s="213"/>
      <c r="I25" s="213"/>
      <c r="J25" s="213"/>
      <c r="K25" s="143"/>
      <c r="L25" s="213"/>
      <c r="M25" s="143"/>
      <c r="N25" s="143"/>
      <c r="O25" s="143"/>
      <c r="P25" s="143"/>
      <c r="Q25" s="143"/>
      <c r="R25" s="143"/>
      <c r="S25" s="143"/>
      <c r="T25" s="213"/>
      <c r="U25" s="143"/>
      <c r="V25" s="143"/>
      <c r="W25" s="143"/>
      <c r="X25" s="143"/>
      <c r="Y25" s="143"/>
      <c r="Z25" s="143"/>
      <c r="AA25" s="143"/>
      <c r="AB25" s="213"/>
      <c r="AC25" s="143"/>
      <c r="AD25" s="143"/>
      <c r="AE25" s="143"/>
      <c r="AF25" s="143"/>
      <c r="AG25" s="143"/>
      <c r="AH25" s="143"/>
      <c r="AI25" s="135"/>
    </row>
    <row r="26" spans="2:35" s="140" customFormat="1" x14ac:dyDescent="0.25">
      <c r="B26" s="75" t="s">
        <v>170</v>
      </c>
      <c r="C26" s="76">
        <v>210</v>
      </c>
      <c r="D26" s="76"/>
      <c r="E26" s="76"/>
      <c r="F26" s="76"/>
      <c r="G26" s="76"/>
      <c r="H26" s="76"/>
      <c r="I26" s="76"/>
      <c r="J26" s="76"/>
      <c r="K26" s="144">
        <f>K28+K31</f>
        <v>514200</v>
      </c>
      <c r="L26" s="76">
        <f t="shared" ref="L26:R26" si="3">L28+L31</f>
        <v>0</v>
      </c>
      <c r="M26" s="144">
        <f t="shared" si="3"/>
        <v>0</v>
      </c>
      <c r="N26" s="144">
        <f t="shared" si="3"/>
        <v>514200</v>
      </c>
      <c r="O26" s="144">
        <f t="shared" si="3"/>
        <v>0</v>
      </c>
      <c r="P26" s="144">
        <f t="shared" si="3"/>
        <v>0</v>
      </c>
      <c r="Q26" s="144">
        <f t="shared" si="3"/>
        <v>0</v>
      </c>
      <c r="R26" s="144">
        <f t="shared" si="3"/>
        <v>0</v>
      </c>
      <c r="S26" s="144">
        <f>S28+S31</f>
        <v>514200</v>
      </c>
      <c r="T26" s="76">
        <f t="shared" ref="T26:Z26" si="4">T28+T31</f>
        <v>0</v>
      </c>
      <c r="U26" s="144">
        <f t="shared" si="4"/>
        <v>0</v>
      </c>
      <c r="V26" s="144">
        <f t="shared" si="4"/>
        <v>514200</v>
      </c>
      <c r="W26" s="144">
        <f t="shared" si="4"/>
        <v>0</v>
      </c>
      <c r="X26" s="144">
        <f t="shared" si="4"/>
        <v>0</v>
      </c>
      <c r="Y26" s="144">
        <f t="shared" si="4"/>
        <v>0</v>
      </c>
      <c r="Z26" s="144">
        <f t="shared" si="4"/>
        <v>0</v>
      </c>
      <c r="AA26" s="144">
        <f>AA28+AA31</f>
        <v>514200</v>
      </c>
      <c r="AB26" s="76">
        <f t="shared" ref="AB26:AH26" si="5">AB28+AB31</f>
        <v>0</v>
      </c>
      <c r="AC26" s="144">
        <f t="shared" si="5"/>
        <v>0</v>
      </c>
      <c r="AD26" s="144">
        <f t="shared" si="5"/>
        <v>514200</v>
      </c>
      <c r="AE26" s="144">
        <f t="shared" si="5"/>
        <v>0</v>
      </c>
      <c r="AF26" s="144">
        <f t="shared" si="5"/>
        <v>0</v>
      </c>
      <c r="AG26" s="144">
        <f t="shared" si="5"/>
        <v>0</v>
      </c>
      <c r="AH26" s="144">
        <f t="shared" si="5"/>
        <v>0</v>
      </c>
      <c r="AI26" s="142" t="s">
        <v>171</v>
      </c>
    </row>
    <row r="27" spans="2:35" s="54" customFormat="1" x14ac:dyDescent="0.25">
      <c r="B27" s="77" t="s">
        <v>23</v>
      </c>
      <c r="C27" s="78"/>
      <c r="D27" s="78"/>
      <c r="E27" s="78"/>
      <c r="F27" s="78"/>
      <c r="G27" s="78"/>
      <c r="H27" s="78"/>
      <c r="I27" s="78"/>
      <c r="J27" s="78"/>
      <c r="K27" s="143"/>
      <c r="L27" s="78"/>
      <c r="M27" s="143"/>
      <c r="N27" s="143"/>
      <c r="O27" s="143"/>
      <c r="P27" s="143"/>
      <c r="Q27" s="143"/>
      <c r="R27" s="143"/>
      <c r="S27" s="143"/>
      <c r="T27" s="78"/>
      <c r="U27" s="143"/>
      <c r="V27" s="143"/>
      <c r="W27" s="143"/>
      <c r="X27" s="143"/>
      <c r="Y27" s="143"/>
      <c r="Z27" s="143"/>
      <c r="AA27" s="143"/>
      <c r="AB27" s="78"/>
      <c r="AC27" s="143"/>
      <c r="AD27" s="143"/>
      <c r="AE27" s="143"/>
      <c r="AF27" s="143"/>
      <c r="AG27" s="143"/>
      <c r="AH27" s="143"/>
      <c r="AI27" s="135"/>
    </row>
    <row r="28" spans="2:35" s="140" customFormat="1" ht="21" x14ac:dyDescent="0.25">
      <c r="B28" s="145" t="s">
        <v>172</v>
      </c>
      <c r="C28" s="146">
        <v>211</v>
      </c>
      <c r="D28" s="146">
        <v>907</v>
      </c>
      <c r="E28" s="193" t="s">
        <v>249</v>
      </c>
      <c r="F28" s="193" t="s">
        <v>250</v>
      </c>
      <c r="G28" s="193" t="s">
        <v>251</v>
      </c>
      <c r="H28" s="83"/>
      <c r="I28" s="83"/>
      <c r="J28" s="146"/>
      <c r="K28" s="147">
        <f>SUM(K29:K30)</f>
        <v>514200</v>
      </c>
      <c r="L28" s="146">
        <f t="shared" ref="L28:R28" si="6">SUM(L29:L30)</f>
        <v>0</v>
      </c>
      <c r="M28" s="147">
        <f t="shared" si="6"/>
        <v>0</v>
      </c>
      <c r="N28" s="147">
        <f t="shared" si="6"/>
        <v>514200</v>
      </c>
      <c r="O28" s="147">
        <f t="shared" si="6"/>
        <v>0</v>
      </c>
      <c r="P28" s="147">
        <f t="shared" si="6"/>
        <v>0</v>
      </c>
      <c r="Q28" s="147">
        <f t="shared" si="6"/>
        <v>0</v>
      </c>
      <c r="R28" s="147">
        <f t="shared" si="6"/>
        <v>0</v>
      </c>
      <c r="S28" s="147">
        <f>SUM(S29:S30)</f>
        <v>514200</v>
      </c>
      <c r="T28" s="146">
        <f t="shared" ref="T28:Z28" si="7">SUM(T29:T30)</f>
        <v>0</v>
      </c>
      <c r="U28" s="147">
        <f t="shared" si="7"/>
        <v>0</v>
      </c>
      <c r="V28" s="147">
        <f t="shared" si="7"/>
        <v>514200</v>
      </c>
      <c r="W28" s="147">
        <f t="shared" si="7"/>
        <v>0</v>
      </c>
      <c r="X28" s="147">
        <f t="shared" si="7"/>
        <v>0</v>
      </c>
      <c r="Y28" s="147">
        <f t="shared" si="7"/>
        <v>0</v>
      </c>
      <c r="Z28" s="147">
        <f t="shared" si="7"/>
        <v>0</v>
      </c>
      <c r="AA28" s="147">
        <f>SUM(AA29:AA30)</f>
        <v>514200</v>
      </c>
      <c r="AB28" s="146">
        <f t="shared" ref="AB28:AH28" si="8">SUM(AB29:AB30)</f>
        <v>0</v>
      </c>
      <c r="AC28" s="147">
        <f t="shared" si="8"/>
        <v>0</v>
      </c>
      <c r="AD28" s="147">
        <f t="shared" si="8"/>
        <v>514200</v>
      </c>
      <c r="AE28" s="147">
        <f t="shared" si="8"/>
        <v>0</v>
      </c>
      <c r="AF28" s="147">
        <f t="shared" si="8"/>
        <v>0</v>
      </c>
      <c r="AG28" s="147">
        <f t="shared" si="8"/>
        <v>0</v>
      </c>
      <c r="AH28" s="147">
        <f t="shared" si="8"/>
        <v>0</v>
      </c>
      <c r="AI28" s="142" t="s">
        <v>171</v>
      </c>
    </row>
    <row r="29" spans="2:35" s="148" customFormat="1" x14ac:dyDescent="0.25">
      <c r="B29" s="149" t="s">
        <v>173</v>
      </c>
      <c r="C29" s="150"/>
      <c r="D29" s="150"/>
      <c r="E29" s="150"/>
      <c r="F29" s="150"/>
      <c r="G29" s="150"/>
      <c r="H29" s="150">
        <v>111</v>
      </c>
      <c r="I29" s="150">
        <v>211</v>
      </c>
      <c r="J29" s="150"/>
      <c r="K29" s="151">
        <f>N29</f>
        <v>394931</v>
      </c>
      <c r="L29" s="150"/>
      <c r="M29" s="151"/>
      <c r="N29" s="151">
        <v>394931</v>
      </c>
      <c r="O29" s="151"/>
      <c r="P29" s="151"/>
      <c r="Q29" s="151"/>
      <c r="R29" s="151"/>
      <c r="S29" s="151">
        <f>V29</f>
        <v>394931</v>
      </c>
      <c r="T29" s="150"/>
      <c r="U29" s="151"/>
      <c r="V29" s="151">
        <v>394931</v>
      </c>
      <c r="W29" s="151"/>
      <c r="X29" s="151"/>
      <c r="Y29" s="151"/>
      <c r="Z29" s="151"/>
      <c r="AA29" s="151">
        <f>AD29</f>
        <v>394931</v>
      </c>
      <c r="AB29" s="150"/>
      <c r="AC29" s="151"/>
      <c r="AD29" s="151">
        <v>394931</v>
      </c>
      <c r="AE29" s="151"/>
      <c r="AF29" s="151"/>
      <c r="AG29" s="151"/>
      <c r="AH29" s="151"/>
      <c r="AI29" s="152"/>
    </row>
    <row r="30" spans="2:35" s="148" customFormat="1" ht="45" customHeight="1" x14ac:dyDescent="0.25">
      <c r="B30" s="149" t="s">
        <v>174</v>
      </c>
      <c r="C30" s="150"/>
      <c r="D30" s="150"/>
      <c r="E30" s="150"/>
      <c r="F30" s="150"/>
      <c r="G30" s="150"/>
      <c r="H30" s="150">
        <v>119</v>
      </c>
      <c r="I30" s="150">
        <v>213</v>
      </c>
      <c r="J30" s="150"/>
      <c r="K30" s="151">
        <f>N30</f>
        <v>119269</v>
      </c>
      <c r="L30" s="150"/>
      <c r="M30" s="151"/>
      <c r="N30" s="151">
        <v>119269</v>
      </c>
      <c r="O30" s="151"/>
      <c r="P30" s="151"/>
      <c r="Q30" s="151"/>
      <c r="R30" s="151"/>
      <c r="S30" s="151">
        <f>V30</f>
        <v>119269</v>
      </c>
      <c r="T30" s="150"/>
      <c r="U30" s="151"/>
      <c r="V30" s="151">
        <v>119269</v>
      </c>
      <c r="W30" s="151"/>
      <c r="X30" s="151"/>
      <c r="Y30" s="151"/>
      <c r="Z30" s="151"/>
      <c r="AA30" s="151">
        <f>AD30</f>
        <v>119269</v>
      </c>
      <c r="AB30" s="150"/>
      <c r="AC30" s="151"/>
      <c r="AD30" s="151">
        <v>119269</v>
      </c>
      <c r="AE30" s="151"/>
      <c r="AF30" s="151"/>
      <c r="AG30" s="151"/>
      <c r="AH30" s="151"/>
      <c r="AI30" s="152"/>
    </row>
    <row r="31" spans="2:35" s="153" customFormat="1" ht="24" customHeight="1" x14ac:dyDescent="0.25">
      <c r="B31" s="145" t="s">
        <v>175</v>
      </c>
      <c r="C31" s="154"/>
      <c r="D31" s="154"/>
      <c r="E31" s="154"/>
      <c r="F31" s="154"/>
      <c r="G31" s="154"/>
      <c r="H31" s="154"/>
      <c r="I31" s="154"/>
      <c r="J31" s="154"/>
      <c r="K31" s="147">
        <f>SUM(K32:K35)</f>
        <v>0</v>
      </c>
      <c r="L31" s="154">
        <f t="shared" ref="L31:R31" si="9">SUM(L32:L35)</f>
        <v>0</v>
      </c>
      <c r="M31" s="147">
        <f t="shared" si="9"/>
        <v>0</v>
      </c>
      <c r="N31" s="147">
        <f t="shared" si="9"/>
        <v>0</v>
      </c>
      <c r="O31" s="147">
        <f t="shared" si="9"/>
        <v>0</v>
      </c>
      <c r="P31" s="147">
        <f t="shared" si="9"/>
        <v>0</v>
      </c>
      <c r="Q31" s="147">
        <f t="shared" si="9"/>
        <v>0</v>
      </c>
      <c r="R31" s="147">
        <f t="shared" si="9"/>
        <v>0</v>
      </c>
      <c r="S31" s="147">
        <f>SUM(S32:S35)</f>
        <v>0</v>
      </c>
      <c r="T31" s="154">
        <f t="shared" ref="T31:Z31" si="10">SUM(T32:T35)</f>
        <v>0</v>
      </c>
      <c r="U31" s="147">
        <f t="shared" si="10"/>
        <v>0</v>
      </c>
      <c r="V31" s="147">
        <f t="shared" si="10"/>
        <v>0</v>
      </c>
      <c r="W31" s="147">
        <f t="shared" si="10"/>
        <v>0</v>
      </c>
      <c r="X31" s="147">
        <f t="shared" si="10"/>
        <v>0</v>
      </c>
      <c r="Y31" s="147">
        <f t="shared" si="10"/>
        <v>0</v>
      </c>
      <c r="Z31" s="147">
        <f t="shared" si="10"/>
        <v>0</v>
      </c>
      <c r="AA31" s="147">
        <f>SUM(AA32:AA35)</f>
        <v>0</v>
      </c>
      <c r="AB31" s="154">
        <f t="shared" ref="AB31:AH31" si="11">SUM(AB32:AB35)</f>
        <v>0</v>
      </c>
      <c r="AC31" s="147">
        <f t="shared" si="11"/>
        <v>0</v>
      </c>
      <c r="AD31" s="147">
        <f t="shared" si="11"/>
        <v>0</v>
      </c>
      <c r="AE31" s="147">
        <f t="shared" si="11"/>
        <v>0</v>
      </c>
      <c r="AF31" s="147">
        <f t="shared" si="11"/>
        <v>0</v>
      </c>
      <c r="AG31" s="147">
        <f t="shared" si="11"/>
        <v>0</v>
      </c>
      <c r="AH31" s="147">
        <f t="shared" si="11"/>
        <v>0</v>
      </c>
      <c r="AI31" s="155"/>
    </row>
    <row r="32" spans="2:35" s="148" customFormat="1" ht="45" x14ac:dyDescent="0.25">
      <c r="B32" s="149" t="s">
        <v>176</v>
      </c>
      <c r="C32" s="150"/>
      <c r="D32" s="150"/>
      <c r="E32" s="150"/>
      <c r="F32" s="150"/>
      <c r="G32" s="150"/>
      <c r="H32" s="150">
        <v>112</v>
      </c>
      <c r="I32" s="150">
        <v>212</v>
      </c>
      <c r="J32" s="150"/>
      <c r="K32" s="151"/>
      <c r="L32" s="150"/>
      <c r="M32" s="151"/>
      <c r="N32" s="151"/>
      <c r="O32" s="151"/>
      <c r="P32" s="151"/>
      <c r="Q32" s="151"/>
      <c r="R32" s="151"/>
      <c r="S32" s="151"/>
      <c r="T32" s="150"/>
      <c r="U32" s="151"/>
      <c r="V32" s="151"/>
      <c r="W32" s="151"/>
      <c r="X32" s="151"/>
      <c r="Y32" s="151"/>
      <c r="Z32" s="151"/>
      <c r="AA32" s="151"/>
      <c r="AB32" s="150"/>
      <c r="AC32" s="151"/>
      <c r="AD32" s="151"/>
      <c r="AE32" s="151"/>
      <c r="AF32" s="151"/>
      <c r="AG32" s="151"/>
      <c r="AH32" s="151"/>
      <c r="AI32" s="152"/>
    </row>
    <row r="33" spans="2:35" s="148" customFormat="1" ht="33.75" x14ac:dyDescent="0.25">
      <c r="B33" s="149" t="s">
        <v>177</v>
      </c>
      <c r="C33" s="150"/>
      <c r="D33" s="150"/>
      <c r="E33" s="150"/>
      <c r="F33" s="150"/>
      <c r="G33" s="150"/>
      <c r="H33" s="150">
        <v>112</v>
      </c>
      <c r="I33" s="150">
        <v>222</v>
      </c>
      <c r="J33" s="150"/>
      <c r="K33" s="151"/>
      <c r="L33" s="150"/>
      <c r="M33" s="151"/>
      <c r="N33" s="151"/>
      <c r="O33" s="151"/>
      <c r="P33" s="151"/>
      <c r="Q33" s="151"/>
      <c r="R33" s="151"/>
      <c r="S33" s="151"/>
      <c r="T33" s="150"/>
      <c r="U33" s="151"/>
      <c r="V33" s="151"/>
      <c r="W33" s="151"/>
      <c r="X33" s="151"/>
      <c r="Y33" s="151"/>
      <c r="Z33" s="151"/>
      <c r="AA33" s="151"/>
      <c r="AB33" s="150"/>
      <c r="AC33" s="151"/>
      <c r="AD33" s="151"/>
      <c r="AE33" s="151"/>
      <c r="AF33" s="151"/>
      <c r="AG33" s="151"/>
      <c r="AH33" s="151"/>
      <c r="AI33" s="152"/>
    </row>
    <row r="34" spans="2:35" s="148" customFormat="1" ht="56.25" x14ac:dyDescent="0.25">
      <c r="B34" s="149" t="s">
        <v>178</v>
      </c>
      <c r="C34" s="150"/>
      <c r="D34" s="150"/>
      <c r="E34" s="150"/>
      <c r="F34" s="150"/>
      <c r="G34" s="150"/>
      <c r="H34" s="150">
        <v>112</v>
      </c>
      <c r="I34" s="150">
        <v>226</v>
      </c>
      <c r="J34" s="150" t="s">
        <v>129</v>
      </c>
      <c r="K34" s="151"/>
      <c r="L34" s="150"/>
      <c r="M34" s="151"/>
      <c r="N34" s="151"/>
      <c r="O34" s="151"/>
      <c r="P34" s="151"/>
      <c r="Q34" s="151"/>
      <c r="R34" s="151"/>
      <c r="S34" s="151"/>
      <c r="T34" s="150"/>
      <c r="U34" s="151"/>
      <c r="V34" s="151"/>
      <c r="W34" s="151"/>
      <c r="X34" s="151"/>
      <c r="Y34" s="151"/>
      <c r="Z34" s="151"/>
      <c r="AA34" s="151"/>
      <c r="AB34" s="150"/>
      <c r="AC34" s="151"/>
      <c r="AD34" s="151"/>
      <c r="AE34" s="151"/>
      <c r="AF34" s="151"/>
      <c r="AG34" s="151"/>
      <c r="AH34" s="151"/>
      <c r="AI34" s="152"/>
    </row>
    <row r="35" spans="2:35" s="54" customFormat="1" x14ac:dyDescent="0.25">
      <c r="B35" s="79"/>
      <c r="C35" s="78"/>
      <c r="D35" s="78"/>
      <c r="E35" s="78"/>
      <c r="F35" s="78"/>
      <c r="G35" s="78"/>
      <c r="H35" s="78"/>
      <c r="I35" s="78"/>
      <c r="J35" s="78"/>
      <c r="K35" s="143"/>
      <c r="L35" s="78"/>
      <c r="M35" s="143"/>
      <c r="N35" s="143"/>
      <c r="O35" s="143"/>
      <c r="P35" s="143"/>
      <c r="Q35" s="143"/>
      <c r="R35" s="143"/>
      <c r="S35" s="143"/>
      <c r="T35" s="78"/>
      <c r="U35" s="143"/>
      <c r="V35" s="143"/>
      <c r="W35" s="143"/>
      <c r="X35" s="143"/>
      <c r="Y35" s="143"/>
      <c r="Z35" s="143"/>
      <c r="AA35" s="143"/>
      <c r="AB35" s="78"/>
      <c r="AC35" s="143"/>
      <c r="AD35" s="143"/>
      <c r="AE35" s="143"/>
      <c r="AF35" s="143"/>
      <c r="AG35" s="143"/>
      <c r="AH35" s="143"/>
      <c r="AI35" s="135"/>
    </row>
    <row r="36" spans="2:35" s="140" customFormat="1" ht="21" x14ac:dyDescent="0.25">
      <c r="B36" s="75" t="s">
        <v>179</v>
      </c>
      <c r="C36" s="80">
        <v>220</v>
      </c>
      <c r="D36" s="80"/>
      <c r="E36" s="80"/>
      <c r="F36" s="80"/>
      <c r="G36" s="80"/>
      <c r="H36" s="80"/>
      <c r="I36" s="80"/>
      <c r="J36" s="80"/>
      <c r="K36" s="144">
        <f>SUM(K38:K41)</f>
        <v>0</v>
      </c>
      <c r="L36" s="80">
        <f t="shared" ref="L36:R36" si="12">SUM(L38:L41)</f>
        <v>0</v>
      </c>
      <c r="M36" s="144">
        <f t="shared" si="12"/>
        <v>0</v>
      </c>
      <c r="N36" s="144">
        <f t="shared" si="12"/>
        <v>0</v>
      </c>
      <c r="O36" s="144">
        <f t="shared" si="12"/>
        <v>0</v>
      </c>
      <c r="P36" s="144">
        <f t="shared" si="12"/>
        <v>0</v>
      </c>
      <c r="Q36" s="144">
        <f t="shared" si="12"/>
        <v>0</v>
      </c>
      <c r="R36" s="144">
        <f t="shared" si="12"/>
        <v>0</v>
      </c>
      <c r="S36" s="144">
        <f>SUM(S38:S41)</f>
        <v>0</v>
      </c>
      <c r="T36" s="80">
        <f t="shared" ref="T36:Z36" si="13">SUM(T38:T41)</f>
        <v>0</v>
      </c>
      <c r="U36" s="144">
        <f t="shared" si="13"/>
        <v>0</v>
      </c>
      <c r="V36" s="144">
        <f t="shared" si="13"/>
        <v>0</v>
      </c>
      <c r="W36" s="144">
        <f t="shared" si="13"/>
        <v>0</v>
      </c>
      <c r="X36" s="144">
        <f t="shared" si="13"/>
        <v>0</v>
      </c>
      <c r="Y36" s="144">
        <f t="shared" si="13"/>
        <v>0</v>
      </c>
      <c r="Z36" s="144">
        <f t="shared" si="13"/>
        <v>0</v>
      </c>
      <c r="AA36" s="144">
        <f>SUM(AA38:AA41)</f>
        <v>0</v>
      </c>
      <c r="AB36" s="80">
        <f t="shared" ref="AB36:AH36" si="14">SUM(AB38:AB41)</f>
        <v>0</v>
      </c>
      <c r="AC36" s="144">
        <f t="shared" si="14"/>
        <v>0</v>
      </c>
      <c r="AD36" s="144">
        <f t="shared" si="14"/>
        <v>0</v>
      </c>
      <c r="AE36" s="144">
        <f t="shared" si="14"/>
        <v>0</v>
      </c>
      <c r="AF36" s="144">
        <f t="shared" si="14"/>
        <v>0</v>
      </c>
      <c r="AG36" s="144">
        <f t="shared" si="14"/>
        <v>0</v>
      </c>
      <c r="AH36" s="144">
        <f t="shared" si="14"/>
        <v>0</v>
      </c>
      <c r="AI36" s="142" t="s">
        <v>180</v>
      </c>
    </row>
    <row r="37" spans="2:35" s="54" customFormat="1" x14ac:dyDescent="0.25">
      <c r="B37" s="79" t="s">
        <v>23</v>
      </c>
      <c r="C37" s="81"/>
      <c r="D37" s="81"/>
      <c r="E37" s="81"/>
      <c r="F37" s="81"/>
      <c r="G37" s="81"/>
      <c r="H37" s="81"/>
      <c r="I37" s="81"/>
      <c r="J37" s="81"/>
      <c r="K37" s="143"/>
      <c r="L37" s="81"/>
      <c r="M37" s="143"/>
      <c r="N37" s="143"/>
      <c r="O37" s="143"/>
      <c r="P37" s="143"/>
      <c r="Q37" s="143"/>
      <c r="R37" s="143"/>
      <c r="S37" s="143"/>
      <c r="T37" s="81"/>
      <c r="U37" s="143"/>
      <c r="V37" s="143"/>
      <c r="W37" s="143"/>
      <c r="X37" s="143"/>
      <c r="Y37" s="143"/>
      <c r="Z37" s="143"/>
      <c r="AA37" s="143"/>
      <c r="AB37" s="81"/>
      <c r="AC37" s="143"/>
      <c r="AD37" s="143"/>
      <c r="AE37" s="143"/>
      <c r="AF37" s="143"/>
      <c r="AG37" s="143"/>
      <c r="AH37" s="143"/>
      <c r="AI37" s="135"/>
    </row>
    <row r="38" spans="2:35" s="156" customFormat="1" ht="50.25" customHeight="1" x14ac:dyDescent="0.25">
      <c r="B38" s="79" t="s">
        <v>181</v>
      </c>
      <c r="C38" s="78"/>
      <c r="D38" s="78"/>
      <c r="E38" s="78"/>
      <c r="F38" s="78"/>
      <c r="G38" s="78"/>
      <c r="H38" s="78">
        <v>321</v>
      </c>
      <c r="I38" s="78">
        <v>264</v>
      </c>
      <c r="J38" s="78"/>
      <c r="K38" s="143"/>
      <c r="L38" s="78"/>
      <c r="M38" s="143"/>
      <c r="N38" s="143"/>
      <c r="O38" s="143"/>
      <c r="P38" s="143"/>
      <c r="Q38" s="143"/>
      <c r="R38" s="143"/>
      <c r="S38" s="143"/>
      <c r="T38" s="78"/>
      <c r="U38" s="143"/>
      <c r="V38" s="143"/>
      <c r="W38" s="143"/>
      <c r="X38" s="143"/>
      <c r="Y38" s="143"/>
      <c r="Z38" s="143"/>
      <c r="AA38" s="143"/>
      <c r="AB38" s="78"/>
      <c r="AC38" s="143"/>
      <c r="AD38" s="143"/>
      <c r="AE38" s="143"/>
      <c r="AF38" s="143"/>
      <c r="AG38" s="143"/>
      <c r="AH38" s="143"/>
      <c r="AI38" s="135"/>
    </row>
    <row r="39" spans="2:35" s="156" customFormat="1" ht="95.25" customHeight="1" x14ac:dyDescent="0.25">
      <c r="B39" s="79" t="s">
        <v>182</v>
      </c>
      <c r="C39" s="78"/>
      <c r="D39" s="78"/>
      <c r="E39" s="78"/>
      <c r="F39" s="78"/>
      <c r="G39" s="78"/>
      <c r="H39" s="78">
        <v>111</v>
      </c>
      <c r="I39" s="78">
        <v>266</v>
      </c>
      <c r="J39" s="78" t="s">
        <v>259</v>
      </c>
      <c r="K39" s="143"/>
      <c r="L39" s="78"/>
      <c r="M39" s="143"/>
      <c r="N39" s="143"/>
      <c r="O39" s="143"/>
      <c r="P39" s="143"/>
      <c r="Q39" s="143"/>
      <c r="R39" s="143"/>
      <c r="S39" s="143"/>
      <c r="T39" s="78"/>
      <c r="U39" s="143"/>
      <c r="V39" s="143"/>
      <c r="W39" s="143"/>
      <c r="X39" s="143"/>
      <c r="Y39" s="143"/>
      <c r="Z39" s="143"/>
      <c r="AA39" s="143"/>
      <c r="AB39" s="78"/>
      <c r="AC39" s="143"/>
      <c r="AD39" s="143"/>
      <c r="AE39" s="143"/>
      <c r="AF39" s="143"/>
      <c r="AG39" s="143"/>
      <c r="AH39" s="143"/>
      <c r="AI39" s="135"/>
    </row>
    <row r="40" spans="2:35" s="156" customFormat="1" ht="50.25" customHeight="1" x14ac:dyDescent="0.25">
      <c r="B40" s="79" t="s">
        <v>182</v>
      </c>
      <c r="C40" s="78"/>
      <c r="D40" s="78"/>
      <c r="E40" s="78"/>
      <c r="F40" s="78"/>
      <c r="G40" s="78"/>
      <c r="H40" s="78">
        <v>119</v>
      </c>
      <c r="I40" s="78">
        <v>266</v>
      </c>
      <c r="J40" s="78"/>
      <c r="K40" s="143"/>
      <c r="L40" s="78"/>
      <c r="M40" s="143"/>
      <c r="N40" s="143"/>
      <c r="O40" s="143"/>
      <c r="P40" s="143"/>
      <c r="Q40" s="143"/>
      <c r="R40" s="143"/>
      <c r="S40" s="143"/>
      <c r="T40" s="78"/>
      <c r="U40" s="143"/>
      <c r="V40" s="143"/>
      <c r="W40" s="143"/>
      <c r="X40" s="143"/>
      <c r="Y40" s="143"/>
      <c r="Z40" s="143"/>
      <c r="AA40" s="143"/>
      <c r="AB40" s="78"/>
      <c r="AC40" s="143"/>
      <c r="AD40" s="143"/>
      <c r="AE40" s="143"/>
      <c r="AF40" s="143"/>
      <c r="AG40" s="143"/>
      <c r="AH40" s="143"/>
      <c r="AI40" s="135"/>
    </row>
    <row r="41" spans="2:35" s="54" customFormat="1" x14ac:dyDescent="0.25">
      <c r="B41" s="79"/>
      <c r="C41" s="81"/>
      <c r="D41" s="81"/>
      <c r="E41" s="81"/>
      <c r="F41" s="81"/>
      <c r="G41" s="81"/>
      <c r="H41" s="81"/>
      <c r="I41" s="81"/>
      <c r="J41" s="81"/>
      <c r="K41" s="143"/>
      <c r="L41" s="81"/>
      <c r="M41" s="143"/>
      <c r="N41" s="143"/>
      <c r="O41" s="143"/>
      <c r="P41" s="143"/>
      <c r="Q41" s="143"/>
      <c r="R41" s="143"/>
      <c r="S41" s="143"/>
      <c r="T41" s="81"/>
      <c r="U41" s="143"/>
      <c r="V41" s="143"/>
      <c r="W41" s="143"/>
      <c r="X41" s="143"/>
      <c r="Y41" s="143"/>
      <c r="Z41" s="143"/>
      <c r="AA41" s="143"/>
      <c r="AB41" s="81"/>
      <c r="AC41" s="143"/>
      <c r="AD41" s="143"/>
      <c r="AE41" s="143"/>
      <c r="AF41" s="143"/>
      <c r="AG41" s="143"/>
      <c r="AH41" s="143"/>
      <c r="AI41" s="135"/>
    </row>
    <row r="42" spans="2:35" s="140" customFormat="1" ht="21" x14ac:dyDescent="0.25">
      <c r="B42" s="75" t="s">
        <v>183</v>
      </c>
      <c r="C42" s="80">
        <v>230</v>
      </c>
      <c r="D42" s="80"/>
      <c r="E42" s="80"/>
      <c r="F42" s="80"/>
      <c r="G42" s="80"/>
      <c r="H42" s="80"/>
      <c r="I42" s="80"/>
      <c r="J42" s="80"/>
      <c r="K42" s="144">
        <f>SUM(K44:K47)</f>
        <v>0</v>
      </c>
      <c r="L42" s="80">
        <f t="shared" ref="L42:R42" si="15">SUM(L44:L47)</f>
        <v>0</v>
      </c>
      <c r="M42" s="144">
        <f t="shared" si="15"/>
        <v>0</v>
      </c>
      <c r="N42" s="144">
        <f t="shared" si="15"/>
        <v>0</v>
      </c>
      <c r="O42" s="144">
        <f t="shared" si="15"/>
        <v>0</v>
      </c>
      <c r="P42" s="144">
        <f t="shared" si="15"/>
        <v>0</v>
      </c>
      <c r="Q42" s="144">
        <f t="shared" si="15"/>
        <v>0</v>
      </c>
      <c r="R42" s="144">
        <f t="shared" si="15"/>
        <v>0</v>
      </c>
      <c r="S42" s="144">
        <f>SUM(S44:S47)</f>
        <v>0</v>
      </c>
      <c r="T42" s="80">
        <f t="shared" ref="T42:Z42" si="16">SUM(T44:T47)</f>
        <v>0</v>
      </c>
      <c r="U42" s="144">
        <f t="shared" si="16"/>
        <v>0</v>
      </c>
      <c r="V42" s="144">
        <f t="shared" si="16"/>
        <v>0</v>
      </c>
      <c r="W42" s="144">
        <f t="shared" si="16"/>
        <v>0</v>
      </c>
      <c r="X42" s="144">
        <f t="shared" si="16"/>
        <v>0</v>
      </c>
      <c r="Y42" s="144">
        <f t="shared" si="16"/>
        <v>0</v>
      </c>
      <c r="Z42" s="144">
        <f t="shared" si="16"/>
        <v>0</v>
      </c>
      <c r="AA42" s="144">
        <f>SUM(AA44:AA47)</f>
        <v>0</v>
      </c>
      <c r="AB42" s="80">
        <f t="shared" ref="AB42:AH42" si="17">SUM(AB44:AB47)</f>
        <v>0</v>
      </c>
      <c r="AC42" s="144">
        <f t="shared" si="17"/>
        <v>0</v>
      </c>
      <c r="AD42" s="144">
        <f t="shared" si="17"/>
        <v>0</v>
      </c>
      <c r="AE42" s="144">
        <f t="shared" si="17"/>
        <v>0</v>
      </c>
      <c r="AF42" s="144">
        <f t="shared" si="17"/>
        <v>0</v>
      </c>
      <c r="AG42" s="144">
        <f t="shared" si="17"/>
        <v>0</v>
      </c>
      <c r="AH42" s="144">
        <f t="shared" si="17"/>
        <v>0</v>
      </c>
      <c r="AI42" s="142" t="s">
        <v>184</v>
      </c>
    </row>
    <row r="43" spans="2:35" s="54" customFormat="1" x14ac:dyDescent="0.25">
      <c r="B43" s="79" t="s">
        <v>23</v>
      </c>
      <c r="C43" s="81"/>
      <c r="D43" s="81"/>
      <c r="E43" s="81"/>
      <c r="F43" s="81"/>
      <c r="G43" s="81"/>
      <c r="H43" s="81"/>
      <c r="I43" s="81"/>
      <c r="J43" s="81"/>
      <c r="K43" s="143"/>
      <c r="L43" s="81"/>
      <c r="M43" s="143"/>
      <c r="N43" s="143"/>
      <c r="O43" s="143"/>
      <c r="P43" s="143"/>
      <c r="Q43" s="143"/>
      <c r="R43" s="143"/>
      <c r="S43" s="143"/>
      <c r="T43" s="81"/>
      <c r="U43" s="143"/>
      <c r="V43" s="143"/>
      <c r="W43" s="143"/>
      <c r="X43" s="143"/>
      <c r="Y43" s="143"/>
      <c r="Z43" s="143"/>
      <c r="AA43" s="143"/>
      <c r="AB43" s="81"/>
      <c r="AC43" s="143"/>
      <c r="AD43" s="143"/>
      <c r="AE43" s="143"/>
      <c r="AF43" s="143"/>
      <c r="AG43" s="143"/>
      <c r="AH43" s="143"/>
      <c r="AI43" s="135"/>
    </row>
    <row r="44" spans="2:35" s="54" customFormat="1" ht="27" customHeight="1" x14ac:dyDescent="0.25">
      <c r="B44" s="79" t="s">
        <v>185</v>
      </c>
      <c r="C44" s="81"/>
      <c r="D44" s="81"/>
      <c r="E44" s="81"/>
      <c r="F44" s="81"/>
      <c r="G44" s="81"/>
      <c r="H44" s="81">
        <v>851</v>
      </c>
      <c r="I44" s="81">
        <v>291</v>
      </c>
      <c r="J44" s="81"/>
      <c r="K44" s="143">
        <f>N44</f>
        <v>0</v>
      </c>
      <c r="L44" s="81"/>
      <c r="M44" s="143"/>
      <c r="N44" s="143"/>
      <c r="O44" s="143"/>
      <c r="P44" s="143"/>
      <c r="Q44" s="143"/>
      <c r="R44" s="143"/>
      <c r="S44" s="143"/>
      <c r="T44" s="81"/>
      <c r="U44" s="143"/>
      <c r="V44" s="143"/>
      <c r="W44" s="143"/>
      <c r="X44" s="143"/>
      <c r="Y44" s="143"/>
      <c r="Z44" s="143"/>
      <c r="AA44" s="143"/>
      <c r="AB44" s="81"/>
      <c r="AC44" s="143"/>
      <c r="AD44" s="143"/>
      <c r="AE44" s="143"/>
      <c r="AF44" s="143"/>
      <c r="AG44" s="143"/>
      <c r="AH44" s="143"/>
      <c r="AI44" s="135"/>
    </row>
    <row r="45" spans="2:35" s="54" customFormat="1" ht="24" customHeight="1" x14ac:dyDescent="0.25">
      <c r="B45" s="79" t="s">
        <v>186</v>
      </c>
      <c r="C45" s="81"/>
      <c r="D45" s="81"/>
      <c r="E45" s="81"/>
      <c r="F45" s="81"/>
      <c r="G45" s="81"/>
      <c r="H45" s="81">
        <v>852</v>
      </c>
      <c r="I45" s="81">
        <v>291</v>
      </c>
      <c r="J45" s="81"/>
      <c r="K45" s="143"/>
      <c r="L45" s="81"/>
      <c r="M45" s="143"/>
      <c r="N45" s="143"/>
      <c r="O45" s="143"/>
      <c r="P45" s="143"/>
      <c r="Q45" s="143"/>
      <c r="R45" s="143"/>
      <c r="S45" s="143"/>
      <c r="T45" s="81"/>
      <c r="U45" s="143"/>
      <c r="V45" s="143"/>
      <c r="W45" s="143"/>
      <c r="X45" s="143"/>
      <c r="Y45" s="143"/>
      <c r="Z45" s="143"/>
      <c r="AA45" s="143"/>
      <c r="AB45" s="81"/>
      <c r="AC45" s="143"/>
      <c r="AD45" s="143"/>
      <c r="AE45" s="143"/>
      <c r="AF45" s="143"/>
      <c r="AG45" s="143"/>
      <c r="AH45" s="143"/>
      <c r="AI45" s="135"/>
    </row>
    <row r="46" spans="2:35" s="54" customFormat="1" ht="38.25" customHeight="1" x14ac:dyDescent="0.25">
      <c r="B46" s="79" t="s">
        <v>187</v>
      </c>
      <c r="C46" s="81"/>
      <c r="D46" s="81"/>
      <c r="E46" s="81"/>
      <c r="F46" s="81"/>
      <c r="G46" s="81"/>
      <c r="H46" s="81">
        <v>853</v>
      </c>
      <c r="I46" s="81">
        <v>291</v>
      </c>
      <c r="J46" s="81"/>
      <c r="K46" s="143">
        <f>N46</f>
        <v>0</v>
      </c>
      <c r="L46" s="81"/>
      <c r="M46" s="143"/>
      <c r="N46" s="143"/>
      <c r="O46" s="143"/>
      <c r="P46" s="143"/>
      <c r="Q46" s="143"/>
      <c r="R46" s="143"/>
      <c r="S46" s="143"/>
      <c r="T46" s="81"/>
      <c r="U46" s="143"/>
      <c r="V46" s="143"/>
      <c r="W46" s="143"/>
      <c r="X46" s="143"/>
      <c r="Y46" s="143"/>
      <c r="Z46" s="143"/>
      <c r="AA46" s="143"/>
      <c r="AB46" s="81"/>
      <c r="AC46" s="143"/>
      <c r="AD46" s="143"/>
      <c r="AE46" s="143"/>
      <c r="AF46" s="143"/>
      <c r="AG46" s="143"/>
      <c r="AH46" s="143"/>
      <c r="AI46" s="135"/>
    </row>
    <row r="47" spans="2:35" s="54" customFormat="1" x14ac:dyDescent="0.25">
      <c r="B47" s="79"/>
      <c r="C47" s="81"/>
      <c r="D47" s="81"/>
      <c r="E47" s="81"/>
      <c r="F47" s="81"/>
      <c r="G47" s="81"/>
      <c r="H47" s="81"/>
      <c r="I47" s="81"/>
      <c r="J47" s="81"/>
      <c r="K47" s="143"/>
      <c r="L47" s="81"/>
      <c r="M47" s="143"/>
      <c r="N47" s="143"/>
      <c r="O47" s="143"/>
      <c r="P47" s="143"/>
      <c r="Q47" s="143"/>
      <c r="R47" s="143"/>
      <c r="S47" s="143"/>
      <c r="T47" s="81"/>
      <c r="U47" s="143"/>
      <c r="V47" s="143"/>
      <c r="W47" s="143"/>
      <c r="X47" s="143"/>
      <c r="Y47" s="143"/>
      <c r="Z47" s="143"/>
      <c r="AA47" s="143"/>
      <c r="AB47" s="81"/>
      <c r="AC47" s="143"/>
      <c r="AD47" s="143"/>
      <c r="AE47" s="143"/>
      <c r="AF47" s="143"/>
      <c r="AG47" s="143"/>
      <c r="AH47" s="143"/>
      <c r="AI47" s="135"/>
    </row>
    <row r="48" spans="2:35" s="140" customFormat="1" ht="21" x14ac:dyDescent="0.25">
      <c r="B48" s="75" t="s">
        <v>65</v>
      </c>
      <c r="C48" s="80">
        <v>240</v>
      </c>
      <c r="D48" s="80"/>
      <c r="E48" s="80"/>
      <c r="F48" s="80"/>
      <c r="G48" s="80"/>
      <c r="H48" s="80"/>
      <c r="I48" s="80"/>
      <c r="J48" s="80"/>
      <c r="K48" s="141"/>
      <c r="L48" s="80"/>
      <c r="M48" s="141"/>
      <c r="N48" s="141"/>
      <c r="O48" s="141"/>
      <c r="P48" s="141"/>
      <c r="Q48" s="141"/>
      <c r="R48" s="141"/>
      <c r="S48" s="141"/>
      <c r="T48" s="80"/>
      <c r="U48" s="141"/>
      <c r="V48" s="141"/>
      <c r="W48" s="141"/>
      <c r="X48" s="141"/>
      <c r="Y48" s="141"/>
      <c r="Z48" s="141"/>
      <c r="AA48" s="141"/>
      <c r="AB48" s="80"/>
      <c r="AC48" s="141"/>
      <c r="AD48" s="141"/>
      <c r="AE48" s="141"/>
      <c r="AF48" s="141"/>
      <c r="AG48" s="141"/>
      <c r="AH48" s="141"/>
      <c r="AI48" s="142" t="s">
        <v>188</v>
      </c>
    </row>
    <row r="49" spans="2:35" s="54" customFormat="1" x14ac:dyDescent="0.25">
      <c r="B49" s="82"/>
      <c r="C49" s="83"/>
      <c r="D49" s="83"/>
      <c r="E49" s="83"/>
      <c r="F49" s="83"/>
      <c r="G49" s="83"/>
      <c r="H49" s="83"/>
      <c r="I49" s="83"/>
      <c r="J49" s="83"/>
      <c r="K49" s="157"/>
      <c r="L49" s="83"/>
      <c r="M49" s="157"/>
      <c r="N49" s="157"/>
      <c r="O49" s="157"/>
      <c r="P49" s="157"/>
      <c r="Q49" s="157"/>
      <c r="R49" s="157"/>
      <c r="S49" s="157"/>
      <c r="T49" s="83"/>
      <c r="U49" s="157"/>
      <c r="V49" s="157"/>
      <c r="W49" s="157"/>
      <c r="X49" s="157"/>
      <c r="Y49" s="157"/>
      <c r="Z49" s="157"/>
      <c r="AA49" s="157"/>
      <c r="AB49" s="83"/>
      <c r="AC49" s="157"/>
      <c r="AD49" s="157"/>
      <c r="AE49" s="157"/>
      <c r="AF49" s="157"/>
      <c r="AG49" s="157"/>
      <c r="AH49" s="157"/>
      <c r="AI49" s="135"/>
    </row>
    <row r="50" spans="2:35" s="140" customFormat="1" ht="56.25" x14ac:dyDescent="0.25">
      <c r="B50" s="84" t="s">
        <v>189</v>
      </c>
      <c r="C50" s="80">
        <v>250</v>
      </c>
      <c r="D50" s="80"/>
      <c r="E50" s="80"/>
      <c r="F50" s="80"/>
      <c r="G50" s="80"/>
      <c r="H50" s="80"/>
      <c r="I50" s="80"/>
      <c r="J50" s="80"/>
      <c r="K50" s="141"/>
      <c r="L50" s="80"/>
      <c r="M50" s="141"/>
      <c r="N50" s="141"/>
      <c r="O50" s="141"/>
      <c r="P50" s="141"/>
      <c r="Q50" s="141"/>
      <c r="R50" s="141"/>
      <c r="S50" s="141"/>
      <c r="T50" s="80"/>
      <c r="U50" s="141"/>
      <c r="V50" s="141"/>
      <c r="W50" s="141"/>
      <c r="X50" s="141"/>
      <c r="Y50" s="141"/>
      <c r="Z50" s="141"/>
      <c r="AA50" s="141"/>
      <c r="AB50" s="80"/>
      <c r="AC50" s="141"/>
      <c r="AD50" s="141"/>
      <c r="AE50" s="141"/>
      <c r="AF50" s="141"/>
      <c r="AG50" s="141"/>
      <c r="AH50" s="141"/>
      <c r="AI50" s="142" t="s">
        <v>190</v>
      </c>
    </row>
    <row r="51" spans="2:35" s="54" customFormat="1" x14ac:dyDescent="0.25">
      <c r="B51" s="82"/>
      <c r="C51" s="83"/>
      <c r="D51" s="83"/>
      <c r="E51" s="83"/>
      <c r="F51" s="83"/>
      <c r="G51" s="83"/>
      <c r="H51" s="83"/>
      <c r="I51" s="83"/>
      <c r="J51" s="83"/>
      <c r="K51" s="158"/>
      <c r="L51" s="83"/>
      <c r="M51" s="158"/>
      <c r="N51" s="158"/>
      <c r="O51" s="158"/>
      <c r="P51" s="158"/>
      <c r="Q51" s="158"/>
      <c r="R51" s="158"/>
      <c r="S51" s="158"/>
      <c r="T51" s="83"/>
      <c r="U51" s="158"/>
      <c r="V51" s="158"/>
      <c r="W51" s="158"/>
      <c r="X51" s="158"/>
      <c r="Y51" s="158"/>
      <c r="Z51" s="158"/>
      <c r="AA51" s="158"/>
      <c r="AB51" s="83"/>
      <c r="AC51" s="158"/>
      <c r="AD51" s="158"/>
      <c r="AE51" s="158"/>
      <c r="AF51" s="158"/>
      <c r="AG51" s="158"/>
      <c r="AH51" s="158"/>
      <c r="AI51" s="135"/>
    </row>
    <row r="52" spans="2:35" s="140" customFormat="1" ht="21" x14ac:dyDescent="0.25">
      <c r="B52" s="75" t="s">
        <v>191</v>
      </c>
      <c r="C52" s="80">
        <v>260</v>
      </c>
      <c r="D52" s="80" t="s">
        <v>55</v>
      </c>
      <c r="E52" s="80" t="s">
        <v>55</v>
      </c>
      <c r="F52" s="80" t="s">
        <v>55</v>
      </c>
      <c r="G52" s="80" t="s">
        <v>55</v>
      </c>
      <c r="H52" s="80" t="s">
        <v>55</v>
      </c>
      <c r="I52" s="80" t="s">
        <v>55</v>
      </c>
      <c r="J52" s="80" t="s">
        <v>55</v>
      </c>
      <c r="K52" s="144">
        <f>K53+K54+K55+K60+K61+K77+K87+K88+K91+K92+K101</f>
        <v>409400</v>
      </c>
      <c r="L52" s="80">
        <f t="shared" ref="L52:R52" si="18">L53+L54+L55+L60+L61+L77+L87+L88+L91+L92+L101</f>
        <v>0</v>
      </c>
      <c r="M52" s="144">
        <f t="shared" si="18"/>
        <v>0</v>
      </c>
      <c r="N52" s="144">
        <f t="shared" si="18"/>
        <v>409400</v>
      </c>
      <c r="O52" s="144">
        <f t="shared" si="18"/>
        <v>0</v>
      </c>
      <c r="P52" s="144">
        <f t="shared" si="18"/>
        <v>0</v>
      </c>
      <c r="Q52" s="144">
        <f t="shared" si="18"/>
        <v>0</v>
      </c>
      <c r="R52" s="144">
        <f t="shared" si="18"/>
        <v>0</v>
      </c>
      <c r="S52" s="144">
        <f>S53+S54+S55+S60+S61+S77+S87+S88+S91+S92+S101</f>
        <v>288700</v>
      </c>
      <c r="T52" s="80">
        <f t="shared" ref="T52:Z52" si="19">T53+T54+T55+T60+T61+T77+T87+T88+T91+T92+T101</f>
        <v>0</v>
      </c>
      <c r="U52" s="144">
        <f t="shared" si="19"/>
        <v>0</v>
      </c>
      <c r="V52" s="144">
        <f t="shared" si="19"/>
        <v>288700</v>
      </c>
      <c r="W52" s="144">
        <f t="shared" si="19"/>
        <v>0</v>
      </c>
      <c r="X52" s="144">
        <f t="shared" si="19"/>
        <v>0</v>
      </c>
      <c r="Y52" s="144">
        <f t="shared" si="19"/>
        <v>0</v>
      </c>
      <c r="Z52" s="144">
        <f t="shared" si="19"/>
        <v>0</v>
      </c>
      <c r="AA52" s="144">
        <f>AA53+AA54+AA55+AA60+AA61+AA77+AA87+AA88+AA91+AA92+AA101</f>
        <v>288700</v>
      </c>
      <c r="AB52" s="80">
        <f t="shared" ref="AB52:AH52" si="20">AB53+AB54+AB55+AB60+AB61+AB77+AB87+AB88+AB91+AB92+AB101</f>
        <v>0</v>
      </c>
      <c r="AC52" s="144">
        <f t="shared" si="20"/>
        <v>0</v>
      </c>
      <c r="AD52" s="144">
        <f t="shared" si="20"/>
        <v>288700</v>
      </c>
      <c r="AE52" s="144">
        <f t="shared" si="20"/>
        <v>0</v>
      </c>
      <c r="AF52" s="144">
        <f t="shared" si="20"/>
        <v>0</v>
      </c>
      <c r="AG52" s="144">
        <f t="shared" si="20"/>
        <v>0</v>
      </c>
      <c r="AH52" s="144">
        <f t="shared" si="20"/>
        <v>0</v>
      </c>
      <c r="AI52" s="142" t="s">
        <v>192</v>
      </c>
    </row>
    <row r="53" spans="2:35" s="153" customFormat="1" x14ac:dyDescent="0.25">
      <c r="B53" s="145" t="s">
        <v>193</v>
      </c>
      <c r="C53" s="83"/>
      <c r="D53" s="83"/>
      <c r="E53" s="83"/>
      <c r="F53" s="83"/>
      <c r="G53" s="83"/>
      <c r="H53" s="83">
        <v>244</v>
      </c>
      <c r="I53" s="83">
        <v>221</v>
      </c>
      <c r="J53" s="83"/>
      <c r="K53" s="157"/>
      <c r="L53" s="83"/>
      <c r="M53" s="157"/>
      <c r="N53" s="157"/>
      <c r="O53" s="157"/>
      <c r="P53" s="157"/>
      <c r="Q53" s="157"/>
      <c r="R53" s="157"/>
      <c r="S53" s="157"/>
      <c r="T53" s="83"/>
      <c r="U53" s="157"/>
      <c r="V53" s="157"/>
      <c r="W53" s="157"/>
      <c r="X53" s="157"/>
      <c r="Y53" s="157"/>
      <c r="Z53" s="157"/>
      <c r="AA53" s="157"/>
      <c r="AB53" s="83"/>
      <c r="AC53" s="157"/>
      <c r="AD53" s="157"/>
      <c r="AE53" s="157"/>
      <c r="AF53" s="157"/>
      <c r="AG53" s="157"/>
      <c r="AH53" s="157"/>
      <c r="AI53" s="155"/>
    </row>
    <row r="54" spans="2:35" s="153" customFormat="1" x14ac:dyDescent="0.25">
      <c r="B54" s="145" t="s">
        <v>194</v>
      </c>
      <c r="C54" s="83"/>
      <c r="D54" s="83"/>
      <c r="E54" s="83"/>
      <c r="F54" s="83"/>
      <c r="G54" s="83"/>
      <c r="H54" s="83">
        <v>244</v>
      </c>
      <c r="I54" s="83">
        <v>222</v>
      </c>
      <c r="J54" s="83"/>
      <c r="K54" s="157"/>
      <c r="L54" s="83"/>
      <c r="M54" s="157"/>
      <c r="N54" s="157"/>
      <c r="O54" s="157"/>
      <c r="P54" s="157"/>
      <c r="Q54" s="157"/>
      <c r="R54" s="157"/>
      <c r="S54" s="157"/>
      <c r="T54" s="83"/>
      <c r="U54" s="157"/>
      <c r="V54" s="157"/>
      <c r="W54" s="157"/>
      <c r="X54" s="157"/>
      <c r="Y54" s="157"/>
      <c r="Z54" s="157"/>
      <c r="AA54" s="157"/>
      <c r="AB54" s="83"/>
      <c r="AC54" s="157"/>
      <c r="AD54" s="157"/>
      <c r="AE54" s="157"/>
      <c r="AF54" s="157"/>
      <c r="AG54" s="157"/>
      <c r="AH54" s="157"/>
      <c r="AI54" s="155"/>
    </row>
    <row r="55" spans="2:35" s="153" customFormat="1" x14ac:dyDescent="0.25">
      <c r="B55" s="145" t="s">
        <v>195</v>
      </c>
      <c r="C55" s="83"/>
      <c r="D55" s="83"/>
      <c r="E55" s="83"/>
      <c r="F55" s="83"/>
      <c r="G55" s="83"/>
      <c r="H55" s="83"/>
      <c r="I55" s="83">
        <v>223</v>
      </c>
      <c r="J55" s="83"/>
      <c r="K55" s="147">
        <f>SUM(K56:K59)</f>
        <v>288700</v>
      </c>
      <c r="L55" s="83">
        <f t="shared" ref="L55:R55" si="21">SUM(L56:L59)</f>
        <v>0</v>
      </c>
      <c r="M55" s="147">
        <f t="shared" si="21"/>
        <v>0</v>
      </c>
      <c r="N55" s="147">
        <f t="shared" si="21"/>
        <v>288700</v>
      </c>
      <c r="O55" s="147">
        <f t="shared" si="21"/>
        <v>0</v>
      </c>
      <c r="P55" s="147">
        <f t="shared" si="21"/>
        <v>0</v>
      </c>
      <c r="Q55" s="147">
        <f t="shared" si="21"/>
        <v>0</v>
      </c>
      <c r="R55" s="147">
        <f t="shared" si="21"/>
        <v>0</v>
      </c>
      <c r="S55" s="147">
        <f>SUM(S56:S59)</f>
        <v>288700</v>
      </c>
      <c r="T55" s="83">
        <f t="shared" ref="T55:Z55" si="22">SUM(T56:T59)</f>
        <v>0</v>
      </c>
      <c r="U55" s="147">
        <f t="shared" si="22"/>
        <v>0</v>
      </c>
      <c r="V55" s="147">
        <f t="shared" si="22"/>
        <v>288700</v>
      </c>
      <c r="W55" s="147">
        <f t="shared" si="22"/>
        <v>0</v>
      </c>
      <c r="X55" s="147">
        <f t="shared" si="22"/>
        <v>0</v>
      </c>
      <c r="Y55" s="147">
        <f t="shared" si="22"/>
        <v>0</v>
      </c>
      <c r="Z55" s="147">
        <f t="shared" si="22"/>
        <v>0</v>
      </c>
      <c r="AA55" s="147">
        <f>SUM(AA56:AA59)</f>
        <v>288700</v>
      </c>
      <c r="AB55" s="83">
        <f t="shared" ref="AB55:AH55" si="23">SUM(AB56:AB59)</f>
        <v>0</v>
      </c>
      <c r="AC55" s="147">
        <f t="shared" si="23"/>
        <v>0</v>
      </c>
      <c r="AD55" s="147">
        <f t="shared" si="23"/>
        <v>288700</v>
      </c>
      <c r="AE55" s="147">
        <f t="shared" si="23"/>
        <v>0</v>
      </c>
      <c r="AF55" s="147">
        <f t="shared" si="23"/>
        <v>0</v>
      </c>
      <c r="AG55" s="147">
        <f t="shared" si="23"/>
        <v>0</v>
      </c>
      <c r="AH55" s="147">
        <f t="shared" si="23"/>
        <v>0</v>
      </c>
      <c r="AI55" s="155"/>
    </row>
    <row r="56" spans="2:35" s="148" customFormat="1" ht="22.5" x14ac:dyDescent="0.25">
      <c r="B56" s="149" t="s">
        <v>196</v>
      </c>
      <c r="C56" s="159"/>
      <c r="D56" s="159"/>
      <c r="E56" s="159"/>
      <c r="F56" s="159"/>
      <c r="G56" s="159"/>
      <c r="H56" s="159">
        <v>244</v>
      </c>
      <c r="I56" s="159">
        <v>223</v>
      </c>
      <c r="J56" s="159" t="s">
        <v>106</v>
      </c>
      <c r="K56" s="143">
        <f>N56</f>
        <v>282000</v>
      </c>
      <c r="L56" s="159"/>
      <c r="M56" s="143"/>
      <c r="N56" s="143">
        <v>282000</v>
      </c>
      <c r="O56" s="143"/>
      <c r="P56" s="143"/>
      <c r="Q56" s="143"/>
      <c r="R56" s="143"/>
      <c r="S56" s="143">
        <f>V56</f>
        <v>282000</v>
      </c>
      <c r="T56" s="159"/>
      <c r="U56" s="143"/>
      <c r="V56" s="143">
        <v>282000</v>
      </c>
      <c r="W56" s="143"/>
      <c r="X56" s="143"/>
      <c r="Y56" s="143"/>
      <c r="Z56" s="143"/>
      <c r="AA56" s="143">
        <f>AD56</f>
        <v>282000</v>
      </c>
      <c r="AB56" s="159"/>
      <c r="AC56" s="143"/>
      <c r="AD56" s="143">
        <v>282000</v>
      </c>
      <c r="AE56" s="143"/>
      <c r="AF56" s="143"/>
      <c r="AG56" s="143"/>
      <c r="AH56" s="143"/>
      <c r="AI56" s="152"/>
    </row>
    <row r="57" spans="2:35" s="148" customFormat="1" x14ac:dyDescent="0.25">
      <c r="B57" s="149" t="s">
        <v>197</v>
      </c>
      <c r="C57" s="159"/>
      <c r="D57" s="159"/>
      <c r="E57" s="159"/>
      <c r="F57" s="159"/>
      <c r="G57" s="159"/>
      <c r="H57" s="159">
        <v>244</v>
      </c>
      <c r="I57" s="159">
        <v>223</v>
      </c>
      <c r="J57" s="159" t="s">
        <v>107</v>
      </c>
      <c r="K57" s="143"/>
      <c r="L57" s="159"/>
      <c r="M57" s="143"/>
      <c r="N57" s="143"/>
      <c r="O57" s="143"/>
      <c r="P57" s="143"/>
      <c r="Q57" s="143"/>
      <c r="R57" s="143"/>
      <c r="S57" s="143"/>
      <c r="T57" s="159"/>
      <c r="U57" s="143"/>
      <c r="V57" s="143"/>
      <c r="W57" s="143"/>
      <c r="X57" s="143"/>
      <c r="Y57" s="143"/>
      <c r="Z57" s="143"/>
      <c r="AA57" s="143"/>
      <c r="AB57" s="159"/>
      <c r="AC57" s="143"/>
      <c r="AD57" s="143"/>
      <c r="AE57" s="143"/>
      <c r="AF57" s="143"/>
      <c r="AG57" s="143"/>
      <c r="AH57" s="143"/>
      <c r="AI57" s="152"/>
    </row>
    <row r="58" spans="2:35" s="148" customFormat="1" ht="22.5" x14ac:dyDescent="0.25">
      <c r="B58" s="149" t="s">
        <v>198</v>
      </c>
      <c r="C58" s="159"/>
      <c r="D58" s="159"/>
      <c r="E58" s="159"/>
      <c r="F58" s="159"/>
      <c r="G58" s="159"/>
      <c r="H58" s="159">
        <v>244</v>
      </c>
      <c r="I58" s="159">
        <v>223</v>
      </c>
      <c r="J58" s="159" t="s">
        <v>108</v>
      </c>
      <c r="K58" s="143">
        <f>N58</f>
        <v>6700</v>
      </c>
      <c r="L58" s="159"/>
      <c r="M58" s="143"/>
      <c r="N58" s="143">
        <v>6700</v>
      </c>
      <c r="O58" s="143"/>
      <c r="P58" s="143"/>
      <c r="Q58" s="143"/>
      <c r="R58" s="143"/>
      <c r="S58" s="143">
        <f>V58</f>
        <v>6700</v>
      </c>
      <c r="T58" s="159"/>
      <c r="U58" s="143"/>
      <c r="V58" s="143">
        <v>6700</v>
      </c>
      <c r="W58" s="143"/>
      <c r="X58" s="143"/>
      <c r="Y58" s="143"/>
      <c r="Z58" s="143"/>
      <c r="AA58" s="143">
        <f>AD58</f>
        <v>6700</v>
      </c>
      <c r="AB58" s="159"/>
      <c r="AC58" s="143"/>
      <c r="AD58" s="143">
        <v>6700</v>
      </c>
      <c r="AE58" s="143"/>
      <c r="AF58" s="143"/>
      <c r="AG58" s="143"/>
      <c r="AH58" s="143"/>
      <c r="AI58" s="152"/>
    </row>
    <row r="59" spans="2:35" s="148" customFormat="1" ht="33.75" x14ac:dyDescent="0.25">
      <c r="B59" s="149" t="s">
        <v>199</v>
      </c>
      <c r="C59" s="159"/>
      <c r="D59" s="159"/>
      <c r="E59" s="159"/>
      <c r="F59" s="159"/>
      <c r="G59" s="159"/>
      <c r="H59" s="159">
        <v>244</v>
      </c>
      <c r="I59" s="159">
        <v>223</v>
      </c>
      <c r="J59" s="159" t="s">
        <v>109</v>
      </c>
      <c r="K59" s="143"/>
      <c r="L59" s="159"/>
      <c r="M59" s="143"/>
      <c r="N59" s="143"/>
      <c r="O59" s="143"/>
      <c r="P59" s="143"/>
      <c r="Q59" s="143"/>
      <c r="R59" s="143"/>
      <c r="S59" s="143"/>
      <c r="T59" s="159"/>
      <c r="U59" s="143"/>
      <c r="V59" s="143"/>
      <c r="W59" s="143"/>
      <c r="X59" s="143"/>
      <c r="Y59" s="143"/>
      <c r="Z59" s="143"/>
      <c r="AA59" s="143"/>
      <c r="AB59" s="159"/>
      <c r="AC59" s="143"/>
      <c r="AD59" s="143"/>
      <c r="AE59" s="143"/>
      <c r="AF59" s="143"/>
      <c r="AG59" s="143"/>
      <c r="AH59" s="143"/>
      <c r="AI59" s="152"/>
    </row>
    <row r="60" spans="2:35" s="153" customFormat="1" ht="38.25" customHeight="1" x14ac:dyDescent="0.25">
      <c r="B60" s="145" t="s">
        <v>200</v>
      </c>
      <c r="C60" s="83"/>
      <c r="D60" s="83"/>
      <c r="E60" s="83"/>
      <c r="F60" s="83"/>
      <c r="G60" s="83"/>
      <c r="H60" s="83">
        <v>244</v>
      </c>
      <c r="I60" s="83">
        <v>224</v>
      </c>
      <c r="J60" s="83"/>
      <c r="K60" s="157"/>
      <c r="L60" s="83"/>
      <c r="M60" s="157"/>
      <c r="N60" s="157"/>
      <c r="O60" s="157"/>
      <c r="P60" s="157"/>
      <c r="Q60" s="157"/>
      <c r="R60" s="157"/>
      <c r="S60" s="157"/>
      <c r="T60" s="83"/>
      <c r="U60" s="157"/>
      <c r="V60" s="157"/>
      <c r="W60" s="157"/>
      <c r="X60" s="157"/>
      <c r="Y60" s="157"/>
      <c r="Z60" s="157"/>
      <c r="AA60" s="157"/>
      <c r="AB60" s="83"/>
      <c r="AC60" s="157"/>
      <c r="AD60" s="157"/>
      <c r="AE60" s="157"/>
      <c r="AF60" s="157"/>
      <c r="AG60" s="157"/>
      <c r="AH60" s="157"/>
      <c r="AI60" s="155"/>
    </row>
    <row r="61" spans="2:35" s="153" customFormat="1" ht="27" customHeight="1" x14ac:dyDescent="0.25">
      <c r="B61" s="145" t="s">
        <v>201</v>
      </c>
      <c r="C61" s="83"/>
      <c r="D61" s="83"/>
      <c r="E61" s="83"/>
      <c r="F61" s="83"/>
      <c r="G61" s="83"/>
      <c r="H61" s="83"/>
      <c r="I61" s="83">
        <v>225</v>
      </c>
      <c r="J61" s="83"/>
      <c r="K61" s="147">
        <f>SUM(K62:K76)</f>
        <v>109900</v>
      </c>
      <c r="L61" s="83">
        <f t="shared" ref="L61:R61" si="24">SUM(L62:L76)</f>
        <v>0</v>
      </c>
      <c r="M61" s="147">
        <f t="shared" si="24"/>
        <v>0</v>
      </c>
      <c r="N61" s="147">
        <f t="shared" si="24"/>
        <v>109900</v>
      </c>
      <c r="O61" s="147">
        <f t="shared" si="24"/>
        <v>0</v>
      </c>
      <c r="P61" s="147">
        <f t="shared" si="24"/>
        <v>0</v>
      </c>
      <c r="Q61" s="147">
        <f t="shared" si="24"/>
        <v>0</v>
      </c>
      <c r="R61" s="147">
        <f t="shared" si="24"/>
        <v>0</v>
      </c>
      <c r="S61" s="147">
        <f>SUM(S62:S76)</f>
        <v>0</v>
      </c>
      <c r="T61" s="83">
        <f t="shared" ref="T61:Z61" si="25">SUM(T62:T76)</f>
        <v>0</v>
      </c>
      <c r="U61" s="147">
        <f t="shared" si="25"/>
        <v>0</v>
      </c>
      <c r="V61" s="147">
        <f t="shared" si="25"/>
        <v>0</v>
      </c>
      <c r="W61" s="147">
        <f t="shared" si="25"/>
        <v>0</v>
      </c>
      <c r="X61" s="147">
        <f t="shared" si="25"/>
        <v>0</v>
      </c>
      <c r="Y61" s="147">
        <f t="shared" si="25"/>
        <v>0</v>
      </c>
      <c r="Z61" s="147">
        <f t="shared" si="25"/>
        <v>0</v>
      </c>
      <c r="AA61" s="147">
        <f>SUM(AA62:AA76)</f>
        <v>0</v>
      </c>
      <c r="AB61" s="83">
        <f t="shared" ref="AB61:AH61" si="26">SUM(AB62:AB76)</f>
        <v>0</v>
      </c>
      <c r="AC61" s="147">
        <f t="shared" si="26"/>
        <v>0</v>
      </c>
      <c r="AD61" s="147">
        <f t="shared" si="26"/>
        <v>0</v>
      </c>
      <c r="AE61" s="147">
        <f t="shared" si="26"/>
        <v>0</v>
      </c>
      <c r="AF61" s="147">
        <f t="shared" si="26"/>
        <v>0</v>
      </c>
      <c r="AG61" s="147">
        <f t="shared" si="26"/>
        <v>0</v>
      </c>
      <c r="AH61" s="147">
        <f t="shared" si="26"/>
        <v>0</v>
      </c>
      <c r="AI61" s="155"/>
    </row>
    <row r="62" spans="2:35" s="148" customFormat="1" ht="45" x14ac:dyDescent="0.25">
      <c r="B62" s="149" t="s">
        <v>202</v>
      </c>
      <c r="C62" s="159"/>
      <c r="D62" s="159"/>
      <c r="E62" s="159"/>
      <c r="F62" s="159"/>
      <c r="G62" s="159"/>
      <c r="H62" s="159">
        <v>244</v>
      </c>
      <c r="I62" s="159">
        <v>225</v>
      </c>
      <c r="J62" s="159" t="s">
        <v>111</v>
      </c>
      <c r="K62" s="143"/>
      <c r="L62" s="159"/>
      <c r="M62" s="143"/>
      <c r="N62" s="143"/>
      <c r="O62" s="143"/>
      <c r="P62" s="143"/>
      <c r="Q62" s="143"/>
      <c r="R62" s="143"/>
      <c r="S62" s="143"/>
      <c r="T62" s="159"/>
      <c r="U62" s="143"/>
      <c r="V62" s="143"/>
      <c r="W62" s="143"/>
      <c r="X62" s="143"/>
      <c r="Y62" s="143"/>
      <c r="Z62" s="143"/>
      <c r="AA62" s="143"/>
      <c r="AB62" s="159"/>
      <c r="AC62" s="143"/>
      <c r="AD62" s="143"/>
      <c r="AE62" s="143"/>
      <c r="AF62" s="143"/>
      <c r="AG62" s="143"/>
      <c r="AH62" s="143"/>
      <c r="AI62" s="152"/>
    </row>
    <row r="63" spans="2:35" s="148" customFormat="1" ht="33.75" x14ac:dyDescent="0.25">
      <c r="B63" s="149" t="s">
        <v>203</v>
      </c>
      <c r="C63" s="159"/>
      <c r="D63" s="159"/>
      <c r="E63" s="159"/>
      <c r="F63" s="159"/>
      <c r="G63" s="159"/>
      <c r="H63" s="159">
        <v>244</v>
      </c>
      <c r="I63" s="159">
        <v>225</v>
      </c>
      <c r="J63" s="159" t="s">
        <v>110</v>
      </c>
      <c r="K63" s="143"/>
      <c r="L63" s="159"/>
      <c r="M63" s="143"/>
      <c r="N63" s="143"/>
      <c r="O63" s="143"/>
      <c r="P63" s="143"/>
      <c r="Q63" s="143"/>
      <c r="R63" s="143"/>
      <c r="S63" s="143"/>
      <c r="T63" s="159"/>
      <c r="U63" s="143"/>
      <c r="V63" s="143"/>
      <c r="W63" s="143"/>
      <c r="X63" s="143"/>
      <c r="Y63" s="143"/>
      <c r="Z63" s="143"/>
      <c r="AA63" s="143"/>
      <c r="AB63" s="159"/>
      <c r="AC63" s="143"/>
      <c r="AD63" s="143"/>
      <c r="AE63" s="143"/>
      <c r="AF63" s="143"/>
      <c r="AG63" s="143"/>
      <c r="AH63" s="143"/>
      <c r="AI63" s="152"/>
    </row>
    <row r="64" spans="2:35" s="148" customFormat="1" ht="45" x14ac:dyDescent="0.25">
      <c r="B64" s="149" t="s">
        <v>204</v>
      </c>
      <c r="C64" s="159"/>
      <c r="D64" s="159"/>
      <c r="E64" s="159"/>
      <c r="F64" s="159"/>
      <c r="G64" s="159"/>
      <c r="H64" s="159">
        <v>244</v>
      </c>
      <c r="I64" s="159">
        <v>225</v>
      </c>
      <c r="J64" s="159" t="s">
        <v>112</v>
      </c>
      <c r="K64" s="143"/>
      <c r="L64" s="159"/>
      <c r="M64" s="143"/>
      <c r="N64" s="143"/>
      <c r="O64" s="143"/>
      <c r="P64" s="143"/>
      <c r="Q64" s="143"/>
      <c r="R64" s="143"/>
      <c r="S64" s="143"/>
      <c r="T64" s="159"/>
      <c r="U64" s="143"/>
      <c r="V64" s="143"/>
      <c r="W64" s="143"/>
      <c r="X64" s="143"/>
      <c r="Y64" s="143"/>
      <c r="Z64" s="143"/>
      <c r="AA64" s="143"/>
      <c r="AB64" s="159"/>
      <c r="AC64" s="143"/>
      <c r="AD64" s="143"/>
      <c r="AE64" s="143"/>
      <c r="AF64" s="143"/>
      <c r="AG64" s="143"/>
      <c r="AH64" s="143"/>
      <c r="AI64" s="152"/>
    </row>
    <row r="65" spans="2:35" s="148" customFormat="1" ht="22.5" x14ac:dyDescent="0.25">
      <c r="B65" s="149" t="s">
        <v>205</v>
      </c>
      <c r="C65" s="159"/>
      <c r="D65" s="159"/>
      <c r="E65" s="159"/>
      <c r="F65" s="159"/>
      <c r="G65" s="159"/>
      <c r="H65" s="159">
        <v>244</v>
      </c>
      <c r="I65" s="159">
        <v>225</v>
      </c>
      <c r="J65" s="159" t="s">
        <v>113</v>
      </c>
      <c r="K65" s="143">
        <f>N65</f>
        <v>39900</v>
      </c>
      <c r="L65" s="159"/>
      <c r="M65" s="143"/>
      <c r="N65" s="143">
        <v>39900</v>
      </c>
      <c r="O65" s="143"/>
      <c r="P65" s="143"/>
      <c r="Q65" s="143"/>
      <c r="R65" s="143"/>
      <c r="S65" s="143"/>
      <c r="T65" s="159"/>
      <c r="U65" s="143"/>
      <c r="V65" s="143"/>
      <c r="W65" s="143"/>
      <c r="X65" s="143"/>
      <c r="Y65" s="143"/>
      <c r="Z65" s="143"/>
      <c r="AA65" s="143"/>
      <c r="AB65" s="159"/>
      <c r="AC65" s="143"/>
      <c r="AD65" s="143"/>
      <c r="AE65" s="143"/>
      <c r="AF65" s="143"/>
      <c r="AG65" s="143"/>
      <c r="AH65" s="143"/>
      <c r="AI65" s="152"/>
    </row>
    <row r="66" spans="2:35" s="148" customFormat="1" ht="22.5" x14ac:dyDescent="0.25">
      <c r="B66" s="149" t="s">
        <v>206</v>
      </c>
      <c r="C66" s="159"/>
      <c r="D66" s="159"/>
      <c r="E66" s="159"/>
      <c r="F66" s="159"/>
      <c r="G66" s="159"/>
      <c r="H66" s="159">
        <v>244</v>
      </c>
      <c r="I66" s="159">
        <v>225</v>
      </c>
      <c r="J66" s="159" t="s">
        <v>207</v>
      </c>
      <c r="K66" s="143"/>
      <c r="L66" s="159"/>
      <c r="M66" s="143"/>
      <c r="N66" s="143"/>
      <c r="O66" s="143"/>
      <c r="P66" s="143"/>
      <c r="Q66" s="143"/>
      <c r="R66" s="143"/>
      <c r="S66" s="143"/>
      <c r="T66" s="159"/>
      <c r="U66" s="143"/>
      <c r="V66" s="143"/>
      <c r="W66" s="143"/>
      <c r="X66" s="143"/>
      <c r="Y66" s="143"/>
      <c r="Z66" s="143"/>
      <c r="AA66" s="143"/>
      <c r="AB66" s="159"/>
      <c r="AC66" s="143"/>
      <c r="AD66" s="143"/>
      <c r="AE66" s="143"/>
      <c r="AF66" s="143"/>
      <c r="AG66" s="143"/>
      <c r="AH66" s="143"/>
      <c r="AI66" s="152"/>
    </row>
    <row r="67" spans="2:35" s="148" customFormat="1" ht="22.5" x14ac:dyDescent="0.25">
      <c r="B67" s="149" t="s">
        <v>208</v>
      </c>
      <c r="C67" s="159"/>
      <c r="D67" s="159"/>
      <c r="E67" s="159"/>
      <c r="F67" s="159"/>
      <c r="G67" s="159"/>
      <c r="H67" s="159">
        <v>244</v>
      </c>
      <c r="I67" s="159">
        <v>225</v>
      </c>
      <c r="J67" s="159" t="s">
        <v>114</v>
      </c>
      <c r="K67" s="143"/>
      <c r="L67" s="159"/>
      <c r="M67" s="143"/>
      <c r="N67" s="143"/>
      <c r="O67" s="143"/>
      <c r="P67" s="143"/>
      <c r="Q67" s="143"/>
      <c r="R67" s="143"/>
      <c r="S67" s="143"/>
      <c r="T67" s="159"/>
      <c r="U67" s="143"/>
      <c r="V67" s="143"/>
      <c r="W67" s="143"/>
      <c r="X67" s="143"/>
      <c r="Y67" s="143"/>
      <c r="Z67" s="143"/>
      <c r="AA67" s="143"/>
      <c r="AB67" s="159"/>
      <c r="AC67" s="143"/>
      <c r="AD67" s="143"/>
      <c r="AE67" s="143"/>
      <c r="AF67" s="143"/>
      <c r="AG67" s="143"/>
      <c r="AH67" s="143"/>
      <c r="AI67" s="152"/>
    </row>
    <row r="68" spans="2:35" s="148" customFormat="1" ht="22.5" x14ac:dyDescent="0.25">
      <c r="B68" s="149" t="s">
        <v>209</v>
      </c>
      <c r="C68" s="159"/>
      <c r="D68" s="159"/>
      <c r="E68" s="159"/>
      <c r="F68" s="159"/>
      <c r="G68" s="159"/>
      <c r="H68" s="159">
        <v>244</v>
      </c>
      <c r="I68" s="159">
        <v>225</v>
      </c>
      <c r="J68" s="159" t="s">
        <v>115</v>
      </c>
      <c r="K68" s="143"/>
      <c r="L68" s="159"/>
      <c r="M68" s="143"/>
      <c r="N68" s="143"/>
      <c r="O68" s="143"/>
      <c r="P68" s="143"/>
      <c r="Q68" s="143"/>
      <c r="R68" s="143"/>
      <c r="S68" s="143"/>
      <c r="T68" s="159"/>
      <c r="U68" s="143"/>
      <c r="V68" s="143"/>
      <c r="W68" s="143"/>
      <c r="X68" s="143"/>
      <c r="Y68" s="143"/>
      <c r="Z68" s="143"/>
      <c r="AA68" s="143"/>
      <c r="AB68" s="159"/>
      <c r="AC68" s="143"/>
      <c r="AD68" s="143"/>
      <c r="AE68" s="143"/>
      <c r="AF68" s="143"/>
      <c r="AG68" s="143"/>
      <c r="AH68" s="143"/>
      <c r="AI68" s="152"/>
    </row>
    <row r="69" spans="2:35" s="148" customFormat="1" ht="22.5" x14ac:dyDescent="0.25">
      <c r="B69" s="149" t="s">
        <v>210</v>
      </c>
      <c r="C69" s="159"/>
      <c r="D69" s="159"/>
      <c r="E69" s="159"/>
      <c r="F69" s="159"/>
      <c r="G69" s="159"/>
      <c r="H69" s="159">
        <v>244</v>
      </c>
      <c r="I69" s="159">
        <v>225</v>
      </c>
      <c r="J69" s="159" t="s">
        <v>116</v>
      </c>
      <c r="K69" s="143">
        <f>N69</f>
        <v>0</v>
      </c>
      <c r="L69" s="159"/>
      <c r="M69" s="143"/>
      <c r="N69" s="143"/>
      <c r="O69" s="143"/>
      <c r="P69" s="143"/>
      <c r="Q69" s="143"/>
      <c r="R69" s="143"/>
      <c r="S69" s="143"/>
      <c r="T69" s="159"/>
      <c r="U69" s="143"/>
      <c r="V69" s="143"/>
      <c r="W69" s="143"/>
      <c r="X69" s="143"/>
      <c r="Y69" s="143"/>
      <c r="Z69" s="143"/>
      <c r="AA69" s="143"/>
      <c r="AB69" s="159"/>
      <c r="AC69" s="143"/>
      <c r="AD69" s="143"/>
      <c r="AE69" s="143"/>
      <c r="AF69" s="143"/>
      <c r="AG69" s="143"/>
      <c r="AH69" s="143"/>
      <c r="AI69" s="152"/>
    </row>
    <row r="70" spans="2:35" s="148" customFormat="1" ht="33.75" x14ac:dyDescent="0.25">
      <c r="B70" s="149" t="s">
        <v>211</v>
      </c>
      <c r="C70" s="159"/>
      <c r="D70" s="159"/>
      <c r="E70" s="159"/>
      <c r="F70" s="159"/>
      <c r="G70" s="159"/>
      <c r="H70" s="159">
        <v>244</v>
      </c>
      <c r="I70" s="159">
        <v>225</v>
      </c>
      <c r="J70" s="159" t="s">
        <v>117</v>
      </c>
      <c r="K70" s="143"/>
      <c r="L70" s="159"/>
      <c r="M70" s="143"/>
      <c r="N70" s="143"/>
      <c r="O70" s="143"/>
      <c r="P70" s="143"/>
      <c r="Q70" s="143"/>
      <c r="R70" s="143"/>
      <c r="S70" s="143"/>
      <c r="T70" s="159"/>
      <c r="U70" s="143"/>
      <c r="V70" s="143"/>
      <c r="W70" s="143"/>
      <c r="X70" s="143"/>
      <c r="Y70" s="143"/>
      <c r="Z70" s="143"/>
      <c r="AA70" s="143"/>
      <c r="AB70" s="159"/>
      <c r="AC70" s="143"/>
      <c r="AD70" s="143"/>
      <c r="AE70" s="143"/>
      <c r="AF70" s="143"/>
      <c r="AG70" s="143"/>
      <c r="AH70" s="143"/>
      <c r="AI70" s="152"/>
    </row>
    <row r="71" spans="2:35" s="148" customFormat="1" ht="45" x14ac:dyDescent="0.25">
      <c r="B71" s="149" t="s">
        <v>212</v>
      </c>
      <c r="C71" s="159"/>
      <c r="D71" s="159"/>
      <c r="E71" s="159"/>
      <c r="F71" s="159"/>
      <c r="G71" s="159"/>
      <c r="H71" s="159">
        <v>244</v>
      </c>
      <c r="I71" s="159">
        <v>225</v>
      </c>
      <c r="J71" s="159" t="s">
        <v>118</v>
      </c>
      <c r="K71" s="143">
        <f>N71</f>
        <v>70000</v>
      </c>
      <c r="L71" s="159"/>
      <c r="M71" s="143"/>
      <c r="N71" s="143">
        <v>70000</v>
      </c>
      <c r="O71" s="143"/>
      <c r="P71" s="143"/>
      <c r="Q71" s="143"/>
      <c r="R71" s="143"/>
      <c r="S71" s="143"/>
      <c r="T71" s="159"/>
      <c r="U71" s="143"/>
      <c r="V71" s="143"/>
      <c r="W71" s="143"/>
      <c r="X71" s="143"/>
      <c r="Y71" s="143"/>
      <c r="Z71" s="143"/>
      <c r="AA71" s="143"/>
      <c r="AB71" s="159"/>
      <c r="AC71" s="143"/>
      <c r="AD71" s="143"/>
      <c r="AE71" s="143"/>
      <c r="AF71" s="143"/>
      <c r="AG71" s="143"/>
      <c r="AH71" s="143"/>
      <c r="AI71" s="152"/>
    </row>
    <row r="72" spans="2:35" s="148" customFormat="1" ht="45" x14ac:dyDescent="0.25">
      <c r="B72" s="149" t="s">
        <v>213</v>
      </c>
      <c r="C72" s="159"/>
      <c r="D72" s="159"/>
      <c r="E72" s="159"/>
      <c r="F72" s="159"/>
      <c r="G72" s="159"/>
      <c r="H72" s="159">
        <v>244</v>
      </c>
      <c r="I72" s="159">
        <v>225</v>
      </c>
      <c r="J72" s="159" t="s">
        <v>119</v>
      </c>
      <c r="K72" s="143"/>
      <c r="L72" s="159"/>
      <c r="M72" s="143"/>
      <c r="N72" s="143"/>
      <c r="O72" s="143"/>
      <c r="P72" s="143"/>
      <c r="Q72" s="143"/>
      <c r="R72" s="143"/>
      <c r="S72" s="143"/>
      <c r="T72" s="159"/>
      <c r="U72" s="143"/>
      <c r="V72" s="143"/>
      <c r="W72" s="143"/>
      <c r="X72" s="143"/>
      <c r="Y72" s="143"/>
      <c r="Z72" s="143"/>
      <c r="AA72" s="143"/>
      <c r="AB72" s="159"/>
      <c r="AC72" s="143"/>
      <c r="AD72" s="143"/>
      <c r="AE72" s="143"/>
      <c r="AF72" s="143"/>
      <c r="AG72" s="143"/>
      <c r="AH72" s="143"/>
      <c r="AI72" s="152"/>
    </row>
    <row r="73" spans="2:35" s="148" customFormat="1" ht="33.75" x14ac:dyDescent="0.25">
      <c r="B73" s="149" t="s">
        <v>214</v>
      </c>
      <c r="C73" s="159"/>
      <c r="D73" s="159"/>
      <c r="E73" s="159"/>
      <c r="F73" s="159"/>
      <c r="G73" s="159"/>
      <c r="H73" s="159">
        <v>244</v>
      </c>
      <c r="I73" s="159">
        <v>225</v>
      </c>
      <c r="J73" s="159" t="s">
        <v>120</v>
      </c>
      <c r="K73" s="143"/>
      <c r="L73" s="159"/>
      <c r="M73" s="143"/>
      <c r="N73" s="143"/>
      <c r="O73" s="143"/>
      <c r="P73" s="143"/>
      <c r="Q73" s="143"/>
      <c r="R73" s="143"/>
      <c r="S73" s="143"/>
      <c r="T73" s="159"/>
      <c r="U73" s="143"/>
      <c r="V73" s="143"/>
      <c r="W73" s="143"/>
      <c r="X73" s="143"/>
      <c r="Y73" s="143"/>
      <c r="Z73" s="143"/>
      <c r="AA73" s="143"/>
      <c r="AB73" s="159"/>
      <c r="AC73" s="143"/>
      <c r="AD73" s="143"/>
      <c r="AE73" s="143"/>
      <c r="AF73" s="143"/>
      <c r="AG73" s="143"/>
      <c r="AH73" s="143"/>
      <c r="AI73" s="152"/>
    </row>
    <row r="74" spans="2:35" s="148" customFormat="1" ht="45" x14ac:dyDescent="0.25">
      <c r="B74" s="149" t="s">
        <v>215</v>
      </c>
      <c r="C74" s="159"/>
      <c r="D74" s="159"/>
      <c r="E74" s="159"/>
      <c r="F74" s="159"/>
      <c r="G74" s="159"/>
      <c r="H74" s="159">
        <v>244</v>
      </c>
      <c r="I74" s="159">
        <v>225</v>
      </c>
      <c r="J74" s="159" t="s">
        <v>121</v>
      </c>
      <c r="K74" s="143"/>
      <c r="L74" s="159"/>
      <c r="M74" s="143"/>
      <c r="N74" s="143"/>
      <c r="O74" s="143"/>
      <c r="P74" s="143"/>
      <c r="Q74" s="143"/>
      <c r="R74" s="143"/>
      <c r="S74" s="143"/>
      <c r="T74" s="159"/>
      <c r="U74" s="143"/>
      <c r="V74" s="143"/>
      <c r="W74" s="143"/>
      <c r="X74" s="143"/>
      <c r="Y74" s="143"/>
      <c r="Z74" s="143"/>
      <c r="AA74" s="143"/>
      <c r="AB74" s="159"/>
      <c r="AC74" s="143"/>
      <c r="AD74" s="143"/>
      <c r="AE74" s="143"/>
      <c r="AF74" s="143"/>
      <c r="AG74" s="143"/>
      <c r="AH74" s="143"/>
      <c r="AI74" s="152"/>
    </row>
    <row r="75" spans="2:35" s="148" customFormat="1" ht="22.5" x14ac:dyDescent="0.25">
      <c r="B75" s="149" t="s">
        <v>216</v>
      </c>
      <c r="C75" s="159"/>
      <c r="D75" s="159"/>
      <c r="E75" s="159"/>
      <c r="F75" s="159"/>
      <c r="G75" s="159"/>
      <c r="H75" s="159">
        <v>243</v>
      </c>
      <c r="I75" s="159">
        <v>225</v>
      </c>
      <c r="J75" s="159" t="s">
        <v>122</v>
      </c>
      <c r="K75" s="143"/>
      <c r="L75" s="159"/>
      <c r="M75" s="143"/>
      <c r="N75" s="143"/>
      <c r="O75" s="143"/>
      <c r="P75" s="143"/>
      <c r="Q75" s="143"/>
      <c r="R75" s="143"/>
      <c r="S75" s="143"/>
      <c r="T75" s="159"/>
      <c r="U75" s="143"/>
      <c r="V75" s="143"/>
      <c r="W75" s="143"/>
      <c r="X75" s="143"/>
      <c r="Y75" s="143"/>
      <c r="Z75" s="143"/>
      <c r="AA75" s="143"/>
      <c r="AB75" s="159"/>
      <c r="AC75" s="143"/>
      <c r="AD75" s="143"/>
      <c r="AE75" s="143"/>
      <c r="AF75" s="143"/>
      <c r="AG75" s="143"/>
      <c r="AH75" s="143"/>
      <c r="AI75" s="152"/>
    </row>
    <row r="76" spans="2:35" s="148" customFormat="1" ht="22.5" x14ac:dyDescent="0.25">
      <c r="B76" s="149" t="s">
        <v>217</v>
      </c>
      <c r="C76" s="159"/>
      <c r="D76" s="159"/>
      <c r="E76" s="159"/>
      <c r="F76" s="159"/>
      <c r="G76" s="159"/>
      <c r="H76" s="159">
        <v>244</v>
      </c>
      <c r="I76" s="159">
        <v>225</v>
      </c>
      <c r="J76" s="159" t="s">
        <v>123</v>
      </c>
      <c r="K76" s="143"/>
      <c r="L76" s="159"/>
      <c r="M76" s="143"/>
      <c r="N76" s="143"/>
      <c r="O76" s="143"/>
      <c r="P76" s="143"/>
      <c r="Q76" s="143"/>
      <c r="R76" s="143"/>
      <c r="S76" s="143"/>
      <c r="T76" s="159"/>
      <c r="U76" s="143"/>
      <c r="V76" s="143"/>
      <c r="W76" s="143"/>
      <c r="X76" s="143"/>
      <c r="Y76" s="143"/>
      <c r="Z76" s="143"/>
      <c r="AA76" s="143"/>
      <c r="AB76" s="159"/>
      <c r="AC76" s="143"/>
      <c r="AD76" s="143"/>
      <c r="AE76" s="143"/>
      <c r="AF76" s="143"/>
      <c r="AG76" s="143"/>
      <c r="AH76" s="143"/>
      <c r="AI76" s="152"/>
    </row>
    <row r="77" spans="2:35" s="153" customFormat="1" x14ac:dyDescent="0.25">
      <c r="B77" s="145" t="s">
        <v>218</v>
      </c>
      <c r="C77" s="83"/>
      <c r="D77" s="83"/>
      <c r="E77" s="83"/>
      <c r="F77" s="83"/>
      <c r="G77" s="83"/>
      <c r="H77" s="83"/>
      <c r="I77" s="83">
        <v>226</v>
      </c>
      <c r="J77" s="83"/>
      <c r="K77" s="147">
        <f>SUM(K78:K86)</f>
        <v>10800</v>
      </c>
      <c r="L77" s="83">
        <f>SUM(L78:L86)</f>
        <v>0</v>
      </c>
      <c r="M77" s="147">
        <f t="shared" ref="M77:R77" si="27">SUM(M78:M86)</f>
        <v>0</v>
      </c>
      <c r="N77" s="147">
        <f t="shared" si="27"/>
        <v>10800</v>
      </c>
      <c r="O77" s="147">
        <f t="shared" si="27"/>
        <v>0</v>
      </c>
      <c r="P77" s="147">
        <f t="shared" si="27"/>
        <v>0</v>
      </c>
      <c r="Q77" s="147">
        <f t="shared" si="27"/>
        <v>0</v>
      </c>
      <c r="R77" s="147">
        <f t="shared" si="27"/>
        <v>0</v>
      </c>
      <c r="S77" s="147">
        <f>SUM(S78:S86)</f>
        <v>0</v>
      </c>
      <c r="T77" s="83">
        <f t="shared" ref="T77:Z77" si="28">SUM(T78:T86)</f>
        <v>0</v>
      </c>
      <c r="U77" s="147">
        <f t="shared" si="28"/>
        <v>0</v>
      </c>
      <c r="V77" s="147">
        <f t="shared" si="28"/>
        <v>0</v>
      </c>
      <c r="W77" s="147">
        <f t="shared" si="28"/>
        <v>0</v>
      </c>
      <c r="X77" s="147">
        <f t="shared" si="28"/>
        <v>0</v>
      </c>
      <c r="Y77" s="147">
        <f t="shared" si="28"/>
        <v>0</v>
      </c>
      <c r="Z77" s="147">
        <f t="shared" si="28"/>
        <v>0</v>
      </c>
      <c r="AA77" s="147">
        <f>SUM(AA78:AA86)</f>
        <v>0</v>
      </c>
      <c r="AB77" s="83">
        <f t="shared" ref="AB77:AH77" si="29">SUM(AB78:AB86)</f>
        <v>0</v>
      </c>
      <c r="AC77" s="147">
        <f t="shared" si="29"/>
        <v>0</v>
      </c>
      <c r="AD77" s="147">
        <f t="shared" si="29"/>
        <v>0</v>
      </c>
      <c r="AE77" s="147">
        <f t="shared" si="29"/>
        <v>0</v>
      </c>
      <c r="AF77" s="147">
        <f t="shared" si="29"/>
        <v>0</v>
      </c>
      <c r="AG77" s="147">
        <f t="shared" si="29"/>
        <v>0</v>
      </c>
      <c r="AH77" s="147">
        <f t="shared" si="29"/>
        <v>0</v>
      </c>
      <c r="AI77" s="155"/>
    </row>
    <row r="78" spans="2:35" s="148" customFormat="1" ht="78.75" x14ac:dyDescent="0.25">
      <c r="B78" s="149" t="s">
        <v>219</v>
      </c>
      <c r="C78" s="159"/>
      <c r="D78" s="159"/>
      <c r="E78" s="159"/>
      <c r="F78" s="159"/>
      <c r="G78" s="159"/>
      <c r="H78" s="159">
        <v>244</v>
      </c>
      <c r="I78" s="159">
        <v>226</v>
      </c>
      <c r="J78" s="159" t="s">
        <v>124</v>
      </c>
      <c r="K78" s="143">
        <f>N78</f>
        <v>10800</v>
      </c>
      <c r="L78" s="159"/>
      <c r="M78" s="143"/>
      <c r="N78" s="143">
        <v>10800</v>
      </c>
      <c r="O78" s="143"/>
      <c r="P78" s="143"/>
      <c r="Q78" s="143"/>
      <c r="R78" s="143"/>
      <c r="S78" s="143"/>
      <c r="T78" s="159"/>
      <c r="U78" s="143"/>
      <c r="V78" s="143"/>
      <c r="W78" s="143"/>
      <c r="X78" s="143"/>
      <c r="Y78" s="143"/>
      <c r="Z78" s="143"/>
      <c r="AA78" s="143"/>
      <c r="AB78" s="159"/>
      <c r="AC78" s="143"/>
      <c r="AD78" s="143"/>
      <c r="AE78" s="143"/>
      <c r="AF78" s="143"/>
      <c r="AG78" s="143"/>
      <c r="AH78" s="143"/>
      <c r="AI78" s="152"/>
    </row>
    <row r="79" spans="2:35" s="148" customFormat="1" x14ac:dyDescent="0.25">
      <c r="B79" s="149" t="s">
        <v>220</v>
      </c>
      <c r="C79" s="159"/>
      <c r="D79" s="159"/>
      <c r="E79" s="159"/>
      <c r="F79" s="159"/>
      <c r="G79" s="159"/>
      <c r="H79" s="159">
        <v>244</v>
      </c>
      <c r="I79" s="159">
        <v>226</v>
      </c>
      <c r="J79" s="159" t="s">
        <v>125</v>
      </c>
      <c r="K79" s="143"/>
      <c r="L79" s="159"/>
      <c r="M79" s="143"/>
      <c r="N79" s="143"/>
      <c r="O79" s="143"/>
      <c r="P79" s="143"/>
      <c r="Q79" s="143"/>
      <c r="R79" s="143"/>
      <c r="S79" s="143"/>
      <c r="T79" s="159"/>
      <c r="U79" s="143"/>
      <c r="V79" s="143"/>
      <c r="W79" s="143"/>
      <c r="X79" s="143"/>
      <c r="Y79" s="143"/>
      <c r="Z79" s="143"/>
      <c r="AA79" s="143"/>
      <c r="AB79" s="159"/>
      <c r="AC79" s="143"/>
      <c r="AD79" s="143"/>
      <c r="AE79" s="143"/>
      <c r="AF79" s="143"/>
      <c r="AG79" s="143"/>
      <c r="AH79" s="143"/>
      <c r="AI79" s="152"/>
    </row>
    <row r="80" spans="2:35" s="148" customFormat="1" ht="22.5" x14ac:dyDescent="0.25">
      <c r="B80" s="149" t="s">
        <v>221</v>
      </c>
      <c r="C80" s="159"/>
      <c r="D80" s="159"/>
      <c r="E80" s="159"/>
      <c r="F80" s="159"/>
      <c r="G80" s="159"/>
      <c r="H80" s="159">
        <v>244</v>
      </c>
      <c r="I80" s="159">
        <v>226</v>
      </c>
      <c r="J80" s="159" t="s">
        <v>126</v>
      </c>
      <c r="K80" s="143"/>
      <c r="L80" s="159"/>
      <c r="M80" s="143"/>
      <c r="N80" s="143"/>
      <c r="O80" s="143"/>
      <c r="P80" s="143"/>
      <c r="Q80" s="143"/>
      <c r="R80" s="143"/>
      <c r="S80" s="143"/>
      <c r="T80" s="159"/>
      <c r="U80" s="143"/>
      <c r="V80" s="143"/>
      <c r="W80" s="143"/>
      <c r="X80" s="143"/>
      <c r="Y80" s="143"/>
      <c r="Z80" s="143"/>
      <c r="AA80" s="143"/>
      <c r="AB80" s="159"/>
      <c r="AC80" s="143"/>
      <c r="AD80" s="143"/>
      <c r="AE80" s="143"/>
      <c r="AF80" s="143"/>
      <c r="AG80" s="143"/>
      <c r="AH80" s="143"/>
      <c r="AI80" s="152"/>
    </row>
    <row r="81" spans="2:35" s="148" customFormat="1" x14ac:dyDescent="0.25">
      <c r="B81" s="149" t="s">
        <v>222</v>
      </c>
      <c r="C81" s="159"/>
      <c r="D81" s="159"/>
      <c r="E81" s="159"/>
      <c r="F81" s="159"/>
      <c r="G81" s="159"/>
      <c r="H81" s="159">
        <v>244</v>
      </c>
      <c r="I81" s="159">
        <v>226</v>
      </c>
      <c r="J81" s="159" t="s">
        <v>127</v>
      </c>
      <c r="K81" s="143"/>
      <c r="L81" s="159"/>
      <c r="M81" s="143"/>
      <c r="N81" s="143"/>
      <c r="O81" s="143"/>
      <c r="P81" s="143"/>
      <c r="Q81" s="143"/>
      <c r="R81" s="143"/>
      <c r="S81" s="143"/>
      <c r="T81" s="159"/>
      <c r="U81" s="143"/>
      <c r="V81" s="143"/>
      <c r="W81" s="143"/>
      <c r="X81" s="143"/>
      <c r="Y81" s="143"/>
      <c r="Z81" s="143"/>
      <c r="AA81" s="143"/>
      <c r="AB81" s="159"/>
      <c r="AC81" s="143"/>
      <c r="AD81" s="143"/>
      <c r="AE81" s="143"/>
      <c r="AF81" s="143"/>
      <c r="AG81" s="143"/>
      <c r="AH81" s="143"/>
      <c r="AI81" s="152"/>
    </row>
    <row r="82" spans="2:35" s="148" customFormat="1" ht="45" x14ac:dyDescent="0.25">
      <c r="B82" s="149" t="s">
        <v>223</v>
      </c>
      <c r="C82" s="159"/>
      <c r="D82" s="159"/>
      <c r="E82" s="159"/>
      <c r="F82" s="159"/>
      <c r="G82" s="159"/>
      <c r="H82" s="159">
        <v>244</v>
      </c>
      <c r="I82" s="159">
        <v>226</v>
      </c>
      <c r="J82" s="159" t="s">
        <v>128</v>
      </c>
      <c r="K82" s="143"/>
      <c r="L82" s="159"/>
      <c r="M82" s="143"/>
      <c r="N82" s="143"/>
      <c r="O82" s="143"/>
      <c r="P82" s="143"/>
      <c r="Q82" s="143"/>
      <c r="R82" s="143"/>
      <c r="S82" s="143"/>
      <c r="T82" s="159"/>
      <c r="U82" s="143"/>
      <c r="V82" s="143"/>
      <c r="W82" s="143"/>
      <c r="X82" s="143"/>
      <c r="Y82" s="143"/>
      <c r="Z82" s="143"/>
      <c r="AA82" s="143"/>
      <c r="AB82" s="159"/>
      <c r="AC82" s="143"/>
      <c r="AD82" s="143"/>
      <c r="AE82" s="143"/>
      <c r="AF82" s="143"/>
      <c r="AG82" s="143"/>
      <c r="AH82" s="143"/>
      <c r="AI82" s="152"/>
    </row>
    <row r="83" spans="2:35" s="148" customFormat="1" ht="33.75" x14ac:dyDescent="0.25">
      <c r="B83" s="149" t="s">
        <v>224</v>
      </c>
      <c r="C83" s="159"/>
      <c r="D83" s="159"/>
      <c r="E83" s="159"/>
      <c r="F83" s="159"/>
      <c r="G83" s="159"/>
      <c r="H83" s="159">
        <v>244</v>
      </c>
      <c r="I83" s="159">
        <v>226</v>
      </c>
      <c r="J83" s="159" t="s">
        <v>129</v>
      </c>
      <c r="K83" s="143"/>
      <c r="L83" s="159"/>
      <c r="M83" s="143"/>
      <c r="N83" s="143"/>
      <c r="O83" s="143"/>
      <c r="P83" s="143"/>
      <c r="Q83" s="143"/>
      <c r="R83" s="143"/>
      <c r="S83" s="143"/>
      <c r="T83" s="159"/>
      <c r="U83" s="143"/>
      <c r="V83" s="143"/>
      <c r="W83" s="143"/>
      <c r="X83" s="143"/>
      <c r="Y83" s="143"/>
      <c r="Z83" s="143"/>
      <c r="AA83" s="143"/>
      <c r="AB83" s="159"/>
      <c r="AC83" s="143"/>
      <c r="AD83" s="143"/>
      <c r="AE83" s="143"/>
      <c r="AF83" s="143"/>
      <c r="AG83" s="143"/>
      <c r="AH83" s="143"/>
      <c r="AI83" s="152"/>
    </row>
    <row r="84" spans="2:35" s="148" customFormat="1" ht="25.5" customHeight="1" x14ac:dyDescent="0.25">
      <c r="B84" s="149" t="s">
        <v>257</v>
      </c>
      <c r="C84" s="159"/>
      <c r="D84" s="159"/>
      <c r="E84" s="159"/>
      <c r="F84" s="159"/>
      <c r="G84" s="159"/>
      <c r="H84" s="159">
        <v>244</v>
      </c>
      <c r="I84" s="159">
        <v>226</v>
      </c>
      <c r="J84" s="159" t="s">
        <v>256</v>
      </c>
      <c r="K84" s="143">
        <f>N84</f>
        <v>0</v>
      </c>
      <c r="L84" s="159"/>
      <c r="M84" s="143"/>
      <c r="N84" s="143"/>
      <c r="O84" s="143"/>
      <c r="P84" s="143"/>
      <c r="Q84" s="143"/>
      <c r="R84" s="143"/>
      <c r="S84" s="143"/>
      <c r="T84" s="159"/>
      <c r="U84" s="143"/>
      <c r="V84" s="143"/>
      <c r="W84" s="143"/>
      <c r="X84" s="143"/>
      <c r="Y84" s="143"/>
      <c r="Z84" s="143"/>
      <c r="AA84" s="143"/>
      <c r="AB84" s="159"/>
      <c r="AC84" s="143"/>
      <c r="AD84" s="143"/>
      <c r="AE84" s="143"/>
      <c r="AF84" s="143"/>
      <c r="AG84" s="143"/>
      <c r="AH84" s="143"/>
      <c r="AI84" s="152"/>
    </row>
    <row r="85" spans="2:35" s="148" customFormat="1" ht="25.5" customHeight="1" x14ac:dyDescent="0.25">
      <c r="B85" s="149" t="s">
        <v>267</v>
      </c>
      <c r="C85" s="159"/>
      <c r="D85" s="159"/>
      <c r="E85" s="159"/>
      <c r="F85" s="159"/>
      <c r="G85" s="159"/>
      <c r="H85" s="159">
        <v>244</v>
      </c>
      <c r="I85" s="159">
        <v>226</v>
      </c>
      <c r="J85" s="159" t="s">
        <v>266</v>
      </c>
      <c r="K85" s="143"/>
      <c r="L85" s="159"/>
      <c r="M85" s="143"/>
      <c r="N85" s="143"/>
      <c r="O85" s="143"/>
      <c r="P85" s="143"/>
      <c r="Q85" s="143"/>
      <c r="R85" s="143"/>
      <c r="S85" s="143"/>
      <c r="T85" s="159"/>
      <c r="U85" s="143"/>
      <c r="V85" s="143"/>
      <c r="W85" s="143"/>
      <c r="X85" s="143"/>
      <c r="Y85" s="143"/>
      <c r="Z85" s="143"/>
      <c r="AA85" s="143"/>
      <c r="AB85" s="159"/>
      <c r="AC85" s="143"/>
      <c r="AD85" s="143"/>
      <c r="AE85" s="143"/>
      <c r="AF85" s="143"/>
      <c r="AG85" s="143"/>
      <c r="AH85" s="143"/>
      <c r="AI85" s="152"/>
    </row>
    <row r="86" spans="2:35" s="148" customFormat="1" ht="24.75" customHeight="1" x14ac:dyDescent="0.25">
      <c r="B86" s="149" t="s">
        <v>264</v>
      </c>
      <c r="C86" s="159"/>
      <c r="D86" s="159"/>
      <c r="E86" s="159"/>
      <c r="F86" s="159"/>
      <c r="G86" s="159"/>
      <c r="H86" s="159">
        <v>244</v>
      </c>
      <c r="I86" s="159">
        <v>226</v>
      </c>
      <c r="J86" s="159" t="s">
        <v>265</v>
      </c>
      <c r="K86" s="143"/>
      <c r="L86" s="159"/>
      <c r="M86" s="143"/>
      <c r="N86" s="143"/>
      <c r="O86" s="143"/>
      <c r="P86" s="143"/>
      <c r="Q86" s="143"/>
      <c r="R86" s="143"/>
      <c r="S86" s="143"/>
      <c r="T86" s="159"/>
      <c r="U86" s="143"/>
      <c r="V86" s="143"/>
      <c r="W86" s="143"/>
      <c r="X86" s="143"/>
      <c r="Y86" s="143"/>
      <c r="Z86" s="143"/>
      <c r="AA86" s="143"/>
      <c r="AB86" s="159"/>
      <c r="AC86" s="143"/>
      <c r="AD86" s="143"/>
      <c r="AE86" s="143"/>
      <c r="AF86" s="143"/>
      <c r="AG86" s="143"/>
      <c r="AH86" s="143"/>
      <c r="AI86" s="152"/>
    </row>
    <row r="87" spans="2:35" s="153" customFormat="1" ht="33.75" x14ac:dyDescent="0.25">
      <c r="B87" s="145" t="s">
        <v>225</v>
      </c>
      <c r="C87" s="83"/>
      <c r="D87" s="83"/>
      <c r="E87" s="83"/>
      <c r="F87" s="83"/>
      <c r="G87" s="83"/>
      <c r="H87" s="83">
        <v>244</v>
      </c>
      <c r="I87" s="83">
        <v>227</v>
      </c>
      <c r="J87" s="83"/>
      <c r="K87" s="157"/>
      <c r="L87" s="83"/>
      <c r="M87" s="157"/>
      <c r="N87" s="157"/>
      <c r="O87" s="157"/>
      <c r="P87" s="157"/>
      <c r="Q87" s="157"/>
      <c r="R87" s="157"/>
      <c r="S87" s="157"/>
      <c r="T87" s="83"/>
      <c r="U87" s="157"/>
      <c r="V87" s="157"/>
      <c r="W87" s="157"/>
      <c r="X87" s="157"/>
      <c r="Y87" s="157"/>
      <c r="Z87" s="157"/>
      <c r="AA87" s="157"/>
      <c r="AB87" s="83"/>
      <c r="AC87" s="157"/>
      <c r="AD87" s="157"/>
      <c r="AE87" s="157"/>
      <c r="AF87" s="157"/>
      <c r="AG87" s="157"/>
      <c r="AH87" s="157"/>
      <c r="AI87" s="155" t="s">
        <v>226</v>
      </c>
    </row>
    <row r="88" spans="2:35" s="153" customFormat="1" ht="21" x14ac:dyDescent="0.25">
      <c r="B88" s="145" t="s">
        <v>227</v>
      </c>
      <c r="C88" s="83"/>
      <c r="D88" s="83"/>
      <c r="E88" s="83"/>
      <c r="F88" s="83"/>
      <c r="G88" s="83"/>
      <c r="H88" s="83">
        <v>244</v>
      </c>
      <c r="I88" s="83">
        <v>228</v>
      </c>
      <c r="J88" s="83"/>
      <c r="K88" s="157"/>
      <c r="L88" s="83"/>
      <c r="M88" s="157"/>
      <c r="N88" s="157"/>
      <c r="O88" s="157"/>
      <c r="P88" s="157"/>
      <c r="Q88" s="157"/>
      <c r="R88" s="157"/>
      <c r="S88" s="157"/>
      <c r="T88" s="83"/>
      <c r="U88" s="157"/>
      <c r="V88" s="157"/>
      <c r="W88" s="157"/>
      <c r="X88" s="157"/>
      <c r="Y88" s="157"/>
      <c r="Z88" s="157"/>
      <c r="AA88" s="157"/>
      <c r="AB88" s="83"/>
      <c r="AC88" s="157"/>
      <c r="AD88" s="157"/>
      <c r="AE88" s="157"/>
      <c r="AF88" s="157"/>
      <c r="AG88" s="157"/>
      <c r="AH88" s="157"/>
      <c r="AI88" s="155"/>
    </row>
    <row r="89" spans="2:35" s="153" customFormat="1" hidden="1" x14ac:dyDescent="0.25">
      <c r="B89" s="145"/>
      <c r="C89" s="159"/>
      <c r="D89" s="159"/>
      <c r="E89" s="159"/>
      <c r="F89" s="159"/>
      <c r="G89" s="159"/>
      <c r="H89" s="159"/>
      <c r="I89" s="83"/>
      <c r="J89" s="159"/>
      <c r="K89" s="157"/>
      <c r="L89" s="83"/>
      <c r="M89" s="157"/>
      <c r="N89" s="157"/>
      <c r="O89" s="157"/>
      <c r="P89" s="157"/>
      <c r="Q89" s="157"/>
      <c r="R89" s="157"/>
      <c r="S89" s="157"/>
      <c r="T89" s="83"/>
      <c r="U89" s="157"/>
      <c r="V89" s="157"/>
      <c r="W89" s="157"/>
      <c r="X89" s="157"/>
      <c r="Y89" s="157"/>
      <c r="Z89" s="157"/>
      <c r="AA89" s="157"/>
      <c r="AB89" s="83"/>
      <c r="AC89" s="157"/>
      <c r="AD89" s="157"/>
      <c r="AE89" s="157"/>
      <c r="AF89" s="157"/>
      <c r="AG89" s="157"/>
      <c r="AH89" s="157"/>
      <c r="AI89" s="155"/>
    </row>
    <row r="90" spans="2:35" s="148" customFormat="1" hidden="1" x14ac:dyDescent="0.25">
      <c r="B90" s="149"/>
      <c r="C90" s="159"/>
      <c r="D90" s="159"/>
      <c r="E90" s="159"/>
      <c r="F90" s="159"/>
      <c r="G90" s="159"/>
      <c r="H90" s="159"/>
      <c r="I90" s="159"/>
      <c r="J90" s="159"/>
      <c r="K90" s="143"/>
      <c r="L90" s="159"/>
      <c r="M90" s="143"/>
      <c r="N90" s="143"/>
      <c r="O90" s="143"/>
      <c r="P90" s="143"/>
      <c r="Q90" s="143"/>
      <c r="R90" s="143"/>
      <c r="S90" s="143"/>
      <c r="T90" s="159"/>
      <c r="U90" s="143"/>
      <c r="V90" s="143"/>
      <c r="W90" s="143"/>
      <c r="X90" s="143"/>
      <c r="Y90" s="143"/>
      <c r="Z90" s="143"/>
      <c r="AA90" s="143"/>
      <c r="AB90" s="159"/>
      <c r="AC90" s="143"/>
      <c r="AD90" s="143"/>
      <c r="AE90" s="143"/>
      <c r="AF90" s="143"/>
      <c r="AG90" s="143"/>
      <c r="AH90" s="143"/>
      <c r="AI90" s="152"/>
    </row>
    <row r="91" spans="2:35" s="153" customFormat="1" ht="31.5" x14ac:dyDescent="0.25">
      <c r="B91" s="145" t="s">
        <v>228</v>
      </c>
      <c r="C91" s="83"/>
      <c r="D91" s="83"/>
      <c r="E91" s="83"/>
      <c r="F91" s="83"/>
      <c r="G91" s="83"/>
      <c r="H91" s="83">
        <v>244</v>
      </c>
      <c r="I91" s="83">
        <v>310</v>
      </c>
      <c r="J91" s="83"/>
      <c r="K91" s="157"/>
      <c r="L91" s="83"/>
      <c r="M91" s="157"/>
      <c r="N91" s="157"/>
      <c r="O91" s="157"/>
      <c r="P91" s="157"/>
      <c r="Q91" s="157"/>
      <c r="R91" s="157"/>
      <c r="S91" s="157"/>
      <c r="T91" s="83"/>
      <c r="U91" s="157"/>
      <c r="V91" s="157"/>
      <c r="W91" s="157"/>
      <c r="X91" s="157"/>
      <c r="Y91" s="157"/>
      <c r="Z91" s="157"/>
      <c r="AA91" s="157"/>
      <c r="AB91" s="83"/>
      <c r="AC91" s="157"/>
      <c r="AD91" s="157"/>
      <c r="AE91" s="157"/>
      <c r="AF91" s="157"/>
      <c r="AG91" s="157"/>
      <c r="AH91" s="157"/>
      <c r="AI91" s="155"/>
    </row>
    <row r="92" spans="2:35" s="153" customFormat="1" ht="24.75" customHeight="1" x14ac:dyDescent="0.25">
      <c r="B92" s="145" t="s">
        <v>229</v>
      </c>
      <c r="C92" s="83"/>
      <c r="D92" s="83"/>
      <c r="E92" s="83"/>
      <c r="F92" s="83"/>
      <c r="G92" s="83"/>
      <c r="H92" s="83"/>
      <c r="I92" s="83">
        <v>340</v>
      </c>
      <c r="J92" s="83"/>
      <c r="K92" s="147">
        <f>SUM(K93:K100)</f>
        <v>0</v>
      </c>
      <c r="L92" s="83">
        <f t="shared" ref="L92:R92" si="30">SUM(L93:L100)</f>
        <v>0</v>
      </c>
      <c r="M92" s="147">
        <f t="shared" si="30"/>
        <v>0</v>
      </c>
      <c r="N92" s="147">
        <f t="shared" si="30"/>
        <v>0</v>
      </c>
      <c r="O92" s="147">
        <f t="shared" si="30"/>
        <v>0</v>
      </c>
      <c r="P92" s="147">
        <f t="shared" si="30"/>
        <v>0</v>
      </c>
      <c r="Q92" s="147">
        <f t="shared" si="30"/>
        <v>0</v>
      </c>
      <c r="R92" s="147">
        <f t="shared" si="30"/>
        <v>0</v>
      </c>
      <c r="S92" s="147">
        <f>SUM(S93:S100)</f>
        <v>0</v>
      </c>
      <c r="T92" s="83">
        <f t="shared" ref="T92:Z92" si="31">SUM(T93:T100)</f>
        <v>0</v>
      </c>
      <c r="U92" s="147">
        <f t="shared" si="31"/>
        <v>0</v>
      </c>
      <c r="V92" s="147">
        <f t="shared" si="31"/>
        <v>0</v>
      </c>
      <c r="W92" s="147">
        <f t="shared" si="31"/>
        <v>0</v>
      </c>
      <c r="X92" s="147">
        <f t="shared" si="31"/>
        <v>0</v>
      </c>
      <c r="Y92" s="147">
        <f t="shared" si="31"/>
        <v>0</v>
      </c>
      <c r="Z92" s="147">
        <f t="shared" si="31"/>
        <v>0</v>
      </c>
      <c r="AA92" s="147">
        <f>SUM(AA93:AA100)</f>
        <v>0</v>
      </c>
      <c r="AB92" s="83">
        <f t="shared" ref="AB92:AH92" si="32">SUM(AB93:AB100)</f>
        <v>0</v>
      </c>
      <c r="AC92" s="147">
        <f t="shared" si="32"/>
        <v>0</v>
      </c>
      <c r="AD92" s="147">
        <f t="shared" si="32"/>
        <v>0</v>
      </c>
      <c r="AE92" s="147">
        <f t="shared" si="32"/>
        <v>0</v>
      </c>
      <c r="AF92" s="147">
        <f t="shared" si="32"/>
        <v>0</v>
      </c>
      <c r="AG92" s="147">
        <f t="shared" si="32"/>
        <v>0</v>
      </c>
      <c r="AH92" s="147">
        <f t="shared" si="32"/>
        <v>0</v>
      </c>
      <c r="AI92" s="155"/>
    </row>
    <row r="93" spans="2:35" s="148" customFormat="1" ht="22.5" x14ac:dyDescent="0.25">
      <c r="B93" s="149" t="s">
        <v>230</v>
      </c>
      <c r="C93" s="159"/>
      <c r="D93" s="159"/>
      <c r="E93" s="159"/>
      <c r="F93" s="159"/>
      <c r="G93" s="159"/>
      <c r="H93" s="159">
        <v>244</v>
      </c>
      <c r="I93" s="159">
        <v>342</v>
      </c>
      <c r="J93" s="159"/>
      <c r="K93" s="143"/>
      <c r="L93" s="159"/>
      <c r="M93" s="143"/>
      <c r="N93" s="143"/>
      <c r="O93" s="143"/>
      <c r="P93" s="143"/>
      <c r="Q93" s="143"/>
      <c r="R93" s="143"/>
      <c r="S93" s="143"/>
      <c r="T93" s="159"/>
      <c r="U93" s="143"/>
      <c r="V93" s="143"/>
      <c r="W93" s="143"/>
      <c r="X93" s="143"/>
      <c r="Y93" s="143"/>
      <c r="Z93" s="143"/>
      <c r="AA93" s="143"/>
      <c r="AB93" s="159"/>
      <c r="AC93" s="143"/>
      <c r="AD93" s="143"/>
      <c r="AE93" s="143"/>
      <c r="AF93" s="143"/>
      <c r="AG93" s="143"/>
      <c r="AH93" s="143"/>
      <c r="AI93" s="152" t="s">
        <v>231</v>
      </c>
    </row>
    <row r="94" spans="2:35" s="148" customFormat="1" ht="22.5" x14ac:dyDescent="0.25">
      <c r="B94" s="149" t="s">
        <v>232</v>
      </c>
      <c r="C94" s="159"/>
      <c r="D94" s="159"/>
      <c r="E94" s="159"/>
      <c r="F94" s="159"/>
      <c r="G94" s="159"/>
      <c r="H94" s="159">
        <v>244</v>
      </c>
      <c r="I94" s="159">
        <v>343</v>
      </c>
      <c r="J94" s="159"/>
      <c r="K94" s="143"/>
      <c r="L94" s="159"/>
      <c r="M94" s="143"/>
      <c r="N94" s="143"/>
      <c r="O94" s="143"/>
      <c r="P94" s="143"/>
      <c r="Q94" s="143"/>
      <c r="R94" s="143"/>
      <c r="S94" s="143"/>
      <c r="T94" s="159"/>
      <c r="U94" s="143"/>
      <c r="V94" s="143"/>
      <c r="W94" s="143"/>
      <c r="X94" s="143"/>
      <c r="Y94" s="143"/>
      <c r="Z94" s="143"/>
      <c r="AA94" s="143"/>
      <c r="AB94" s="159"/>
      <c r="AC94" s="143"/>
      <c r="AD94" s="143"/>
      <c r="AE94" s="143"/>
      <c r="AF94" s="143"/>
      <c r="AG94" s="143"/>
      <c r="AH94" s="143"/>
      <c r="AI94" s="152" t="s">
        <v>233</v>
      </c>
    </row>
    <row r="95" spans="2:35" s="148" customFormat="1" ht="22.5" x14ac:dyDescent="0.25">
      <c r="B95" s="149" t="s">
        <v>234</v>
      </c>
      <c r="C95" s="159"/>
      <c r="D95" s="159"/>
      <c r="E95" s="159"/>
      <c r="F95" s="159"/>
      <c r="G95" s="159"/>
      <c r="H95" s="159">
        <v>244</v>
      </c>
      <c r="I95" s="159">
        <v>344</v>
      </c>
      <c r="J95" s="159"/>
      <c r="K95" s="143"/>
      <c r="L95" s="159"/>
      <c r="M95" s="143"/>
      <c r="N95" s="143"/>
      <c r="O95" s="143"/>
      <c r="P95" s="143"/>
      <c r="Q95" s="143"/>
      <c r="R95" s="143"/>
      <c r="S95" s="143"/>
      <c r="T95" s="159"/>
      <c r="U95" s="143"/>
      <c r="V95" s="143"/>
      <c r="W95" s="143"/>
      <c r="X95" s="143"/>
      <c r="Y95" s="143"/>
      <c r="Z95" s="143"/>
      <c r="AA95" s="143"/>
      <c r="AB95" s="159"/>
      <c r="AC95" s="143"/>
      <c r="AD95" s="143"/>
      <c r="AE95" s="143"/>
      <c r="AF95" s="143"/>
      <c r="AG95" s="143"/>
      <c r="AH95" s="143"/>
      <c r="AI95" s="152" t="s">
        <v>235</v>
      </c>
    </row>
    <row r="96" spans="2:35" s="148" customFormat="1" ht="22.5" x14ac:dyDescent="0.25">
      <c r="B96" s="149" t="s">
        <v>236</v>
      </c>
      <c r="C96" s="159"/>
      <c r="D96" s="159"/>
      <c r="E96" s="159"/>
      <c r="F96" s="159"/>
      <c r="G96" s="159"/>
      <c r="H96" s="159">
        <v>244</v>
      </c>
      <c r="I96" s="159">
        <v>345</v>
      </c>
      <c r="J96" s="159"/>
      <c r="K96" s="143"/>
      <c r="L96" s="159"/>
      <c r="M96" s="143"/>
      <c r="N96" s="143"/>
      <c r="O96" s="143"/>
      <c r="P96" s="143"/>
      <c r="Q96" s="143"/>
      <c r="R96" s="143"/>
      <c r="S96" s="143"/>
      <c r="T96" s="159"/>
      <c r="U96" s="143"/>
      <c r="V96" s="143"/>
      <c r="W96" s="143"/>
      <c r="X96" s="143"/>
      <c r="Y96" s="143"/>
      <c r="Z96" s="143"/>
      <c r="AA96" s="143"/>
      <c r="AB96" s="159"/>
      <c r="AC96" s="143"/>
      <c r="AD96" s="143"/>
      <c r="AE96" s="143"/>
      <c r="AF96" s="143"/>
      <c r="AG96" s="143"/>
      <c r="AH96" s="143"/>
      <c r="AI96" s="152" t="s">
        <v>237</v>
      </c>
    </row>
    <row r="97" spans="2:35" s="148" customFormat="1" ht="33.75" x14ac:dyDescent="0.25">
      <c r="B97" s="149" t="s">
        <v>263</v>
      </c>
      <c r="C97" s="159"/>
      <c r="D97" s="159"/>
      <c r="E97" s="159"/>
      <c r="F97" s="159"/>
      <c r="G97" s="159"/>
      <c r="H97" s="159">
        <v>244</v>
      </c>
      <c r="I97" s="159">
        <v>346</v>
      </c>
      <c r="J97" s="159" t="s">
        <v>260</v>
      </c>
      <c r="K97" s="143"/>
      <c r="L97" s="159"/>
      <c r="M97" s="143"/>
      <c r="N97" s="143"/>
      <c r="O97" s="143"/>
      <c r="P97" s="143"/>
      <c r="Q97" s="143"/>
      <c r="R97" s="143"/>
      <c r="S97" s="143"/>
      <c r="T97" s="159"/>
      <c r="U97" s="143"/>
      <c r="V97" s="143"/>
      <c r="W97" s="143"/>
      <c r="X97" s="143"/>
      <c r="Y97" s="143"/>
      <c r="Z97" s="143"/>
      <c r="AA97" s="143"/>
      <c r="AB97" s="159"/>
      <c r="AC97" s="143"/>
      <c r="AD97" s="143"/>
      <c r="AE97" s="143"/>
      <c r="AF97" s="143"/>
      <c r="AG97" s="143"/>
      <c r="AH97" s="143"/>
      <c r="AI97" s="152" t="s">
        <v>238</v>
      </c>
    </row>
    <row r="98" spans="2:35" s="148" customFormat="1" ht="33.75" x14ac:dyDescent="0.25">
      <c r="B98" s="149" t="s">
        <v>262</v>
      </c>
      <c r="C98" s="159"/>
      <c r="D98" s="159"/>
      <c r="E98" s="159"/>
      <c r="F98" s="159"/>
      <c r="G98" s="159"/>
      <c r="H98" s="159">
        <v>244</v>
      </c>
      <c r="I98" s="159">
        <v>346</v>
      </c>
      <c r="J98" s="159" t="s">
        <v>261</v>
      </c>
      <c r="K98" s="143"/>
      <c r="L98" s="159"/>
      <c r="M98" s="143"/>
      <c r="N98" s="143"/>
      <c r="O98" s="143"/>
      <c r="P98" s="143"/>
      <c r="Q98" s="143"/>
      <c r="R98" s="143"/>
      <c r="S98" s="143"/>
      <c r="T98" s="159"/>
      <c r="U98" s="143"/>
      <c r="V98" s="143"/>
      <c r="W98" s="143"/>
      <c r="X98" s="143"/>
      <c r="Y98" s="143"/>
      <c r="Z98" s="143"/>
      <c r="AA98" s="143"/>
      <c r="AB98" s="159"/>
      <c r="AC98" s="143"/>
      <c r="AD98" s="143"/>
      <c r="AE98" s="143"/>
      <c r="AF98" s="143"/>
      <c r="AG98" s="143"/>
      <c r="AH98" s="143"/>
      <c r="AI98" s="152" t="s">
        <v>239</v>
      </c>
    </row>
    <row r="99" spans="2:35" s="148" customFormat="1" ht="33.75" x14ac:dyDescent="0.25">
      <c r="B99" s="149" t="s">
        <v>240</v>
      </c>
      <c r="C99" s="159"/>
      <c r="D99" s="159"/>
      <c r="E99" s="159"/>
      <c r="F99" s="159"/>
      <c r="G99" s="159"/>
      <c r="H99" s="159">
        <v>244</v>
      </c>
      <c r="I99" s="159">
        <v>347</v>
      </c>
      <c r="J99" s="159"/>
      <c r="K99" s="143"/>
      <c r="L99" s="159"/>
      <c r="M99" s="143"/>
      <c r="N99" s="143"/>
      <c r="O99" s="143"/>
      <c r="P99" s="143"/>
      <c r="Q99" s="143"/>
      <c r="R99" s="143"/>
      <c r="S99" s="143"/>
      <c r="T99" s="159"/>
      <c r="U99" s="143"/>
      <c r="V99" s="143"/>
      <c r="W99" s="143"/>
      <c r="X99" s="143"/>
      <c r="Y99" s="143"/>
      <c r="Z99" s="143"/>
      <c r="AA99" s="143"/>
      <c r="AB99" s="159"/>
      <c r="AC99" s="143"/>
      <c r="AD99" s="143"/>
      <c r="AE99" s="143"/>
      <c r="AF99" s="143"/>
      <c r="AG99" s="143"/>
      <c r="AH99" s="143"/>
      <c r="AI99" s="152"/>
    </row>
    <row r="100" spans="2:35" s="148" customFormat="1" ht="25.5" customHeight="1" x14ac:dyDescent="0.25">
      <c r="B100" s="149" t="s">
        <v>241</v>
      </c>
      <c r="C100" s="159"/>
      <c r="D100" s="159"/>
      <c r="E100" s="159"/>
      <c r="F100" s="159"/>
      <c r="G100" s="159"/>
      <c r="H100" s="159">
        <v>244</v>
      </c>
      <c r="I100" s="159">
        <v>349</v>
      </c>
      <c r="J100" s="159"/>
      <c r="K100" s="143"/>
      <c r="L100" s="159"/>
      <c r="M100" s="143"/>
      <c r="N100" s="143"/>
      <c r="O100" s="143"/>
      <c r="P100" s="143"/>
      <c r="Q100" s="143"/>
      <c r="R100" s="143"/>
      <c r="S100" s="143"/>
      <c r="T100" s="159"/>
      <c r="U100" s="143"/>
      <c r="V100" s="143"/>
      <c r="W100" s="143"/>
      <c r="X100" s="143"/>
      <c r="Y100" s="143"/>
      <c r="Z100" s="143"/>
      <c r="AA100" s="143"/>
      <c r="AB100" s="159"/>
      <c r="AC100" s="143"/>
      <c r="AD100" s="143"/>
      <c r="AE100" s="143"/>
      <c r="AF100" s="143"/>
      <c r="AG100" s="143"/>
      <c r="AH100" s="143"/>
      <c r="AI100" s="152" t="s">
        <v>242</v>
      </c>
    </row>
    <row r="101" spans="2:35" s="153" customFormat="1" ht="21" x14ac:dyDescent="0.25">
      <c r="B101" s="145" t="s">
        <v>243</v>
      </c>
      <c r="C101" s="83"/>
      <c r="D101" s="83"/>
      <c r="E101" s="83"/>
      <c r="F101" s="83"/>
      <c r="G101" s="83"/>
      <c r="H101" s="83"/>
      <c r="I101" s="83">
        <v>350</v>
      </c>
      <c r="J101" s="83"/>
      <c r="K101" s="147">
        <f>SUM(K102:K105)</f>
        <v>0</v>
      </c>
      <c r="L101" s="83">
        <f t="shared" ref="L101:R101" si="33">SUM(L102:L105)</f>
        <v>0</v>
      </c>
      <c r="M101" s="147">
        <f t="shared" si="33"/>
        <v>0</v>
      </c>
      <c r="N101" s="147">
        <f t="shared" si="33"/>
        <v>0</v>
      </c>
      <c r="O101" s="147">
        <f t="shared" si="33"/>
        <v>0</v>
      </c>
      <c r="P101" s="147">
        <f t="shared" si="33"/>
        <v>0</v>
      </c>
      <c r="Q101" s="147">
        <f t="shared" si="33"/>
        <v>0</v>
      </c>
      <c r="R101" s="147">
        <f t="shared" si="33"/>
        <v>0</v>
      </c>
      <c r="S101" s="147">
        <f>SUM(S102:S105)</f>
        <v>0</v>
      </c>
      <c r="T101" s="83">
        <f t="shared" ref="T101:Z101" si="34">SUM(T102:T105)</f>
        <v>0</v>
      </c>
      <c r="U101" s="147">
        <f t="shared" si="34"/>
        <v>0</v>
      </c>
      <c r="V101" s="147">
        <f t="shared" si="34"/>
        <v>0</v>
      </c>
      <c r="W101" s="147">
        <f t="shared" si="34"/>
        <v>0</v>
      </c>
      <c r="X101" s="147">
        <f t="shared" si="34"/>
        <v>0</v>
      </c>
      <c r="Y101" s="147">
        <f t="shared" si="34"/>
        <v>0</v>
      </c>
      <c r="Z101" s="147">
        <f t="shared" si="34"/>
        <v>0</v>
      </c>
      <c r="AA101" s="147">
        <f>SUM(AA102:AA105)</f>
        <v>0</v>
      </c>
      <c r="AB101" s="83">
        <f t="shared" ref="AB101:AH101" si="35">SUM(AB102:AB105)</f>
        <v>0</v>
      </c>
      <c r="AC101" s="147">
        <f t="shared" si="35"/>
        <v>0</v>
      </c>
      <c r="AD101" s="147">
        <f t="shared" si="35"/>
        <v>0</v>
      </c>
      <c r="AE101" s="147">
        <f t="shared" si="35"/>
        <v>0</v>
      </c>
      <c r="AF101" s="147">
        <f t="shared" si="35"/>
        <v>0</v>
      </c>
      <c r="AG101" s="147">
        <f t="shared" si="35"/>
        <v>0</v>
      </c>
      <c r="AH101" s="147">
        <f t="shared" si="35"/>
        <v>0</v>
      </c>
      <c r="AI101" s="155"/>
    </row>
    <row r="102" spans="2:35" s="148" customFormat="1" ht="56.25" x14ac:dyDescent="0.25">
      <c r="B102" s="149" t="s">
        <v>244</v>
      </c>
      <c r="C102" s="159"/>
      <c r="D102" s="159"/>
      <c r="E102" s="159"/>
      <c r="F102" s="159"/>
      <c r="G102" s="159"/>
      <c r="H102" s="159">
        <v>244</v>
      </c>
      <c r="I102" s="159">
        <v>352</v>
      </c>
      <c r="J102" s="159"/>
      <c r="K102" s="143"/>
      <c r="L102" s="159"/>
      <c r="M102" s="143"/>
      <c r="N102" s="143"/>
      <c r="O102" s="143"/>
      <c r="P102" s="143"/>
      <c r="Q102" s="143"/>
      <c r="R102" s="143"/>
      <c r="S102" s="143"/>
      <c r="T102" s="159"/>
      <c r="U102" s="143"/>
      <c r="V102" s="143"/>
      <c r="W102" s="143"/>
      <c r="X102" s="143"/>
      <c r="Y102" s="143"/>
      <c r="Z102" s="143"/>
      <c r="AA102" s="143"/>
      <c r="AB102" s="159"/>
      <c r="AC102" s="143"/>
      <c r="AD102" s="143"/>
      <c r="AE102" s="143"/>
      <c r="AF102" s="143"/>
      <c r="AG102" s="143"/>
      <c r="AH102" s="143"/>
      <c r="AI102" s="152"/>
    </row>
    <row r="103" spans="2:35" s="148" customFormat="1" ht="45.75" customHeight="1" x14ac:dyDescent="0.25">
      <c r="B103" s="149" t="s">
        <v>245</v>
      </c>
      <c r="C103" s="159"/>
      <c r="D103" s="159"/>
      <c r="E103" s="159"/>
      <c r="F103" s="159"/>
      <c r="G103" s="159"/>
      <c r="H103" s="159">
        <v>244</v>
      </c>
      <c r="I103" s="159">
        <v>353</v>
      </c>
      <c r="J103" s="159"/>
      <c r="K103" s="143"/>
      <c r="L103" s="159"/>
      <c r="M103" s="143"/>
      <c r="N103" s="143"/>
      <c r="O103" s="143"/>
      <c r="P103" s="143"/>
      <c r="Q103" s="143"/>
      <c r="R103" s="143"/>
      <c r="S103" s="143"/>
      <c r="T103" s="159"/>
      <c r="U103" s="143"/>
      <c r="V103" s="143"/>
      <c r="W103" s="143"/>
      <c r="X103" s="143"/>
      <c r="Y103" s="143"/>
      <c r="Z103" s="143"/>
      <c r="AA103" s="143"/>
      <c r="AB103" s="159"/>
      <c r="AC103" s="143"/>
      <c r="AD103" s="143"/>
      <c r="AE103" s="143"/>
      <c r="AF103" s="143"/>
      <c r="AG103" s="143"/>
      <c r="AH103" s="143"/>
      <c r="AI103" s="152"/>
    </row>
    <row r="104" spans="2:35" s="148" customFormat="1" ht="45.75" hidden="1" customHeight="1" x14ac:dyDescent="0.25">
      <c r="B104" s="145"/>
      <c r="C104" s="159"/>
      <c r="D104" s="159"/>
      <c r="E104" s="159"/>
      <c r="F104" s="159"/>
      <c r="G104" s="159"/>
      <c r="H104" s="159"/>
      <c r="I104" s="83"/>
      <c r="J104" s="159"/>
      <c r="K104" s="143"/>
      <c r="L104" s="159"/>
      <c r="M104" s="143"/>
      <c r="N104" s="143"/>
      <c r="O104" s="143"/>
      <c r="P104" s="143"/>
      <c r="Q104" s="143"/>
      <c r="R104" s="143"/>
      <c r="S104" s="143"/>
      <c r="T104" s="159"/>
      <c r="U104" s="143"/>
      <c r="V104" s="143"/>
      <c r="W104" s="143"/>
      <c r="X104" s="143"/>
      <c r="Y104" s="143"/>
      <c r="Z104" s="143"/>
      <c r="AA104" s="143"/>
      <c r="AB104" s="159"/>
      <c r="AC104" s="143"/>
      <c r="AD104" s="143"/>
      <c r="AE104" s="143"/>
      <c r="AF104" s="143"/>
      <c r="AG104" s="143"/>
      <c r="AH104" s="143"/>
      <c r="AI104" s="152"/>
    </row>
    <row r="105" spans="2:35" s="148" customFormat="1" hidden="1" x14ac:dyDescent="0.25">
      <c r="B105" s="149"/>
      <c r="C105" s="159"/>
      <c r="D105" s="159"/>
      <c r="E105" s="159"/>
      <c r="F105" s="159"/>
      <c r="G105" s="159"/>
      <c r="H105" s="159"/>
      <c r="I105" s="159"/>
      <c r="J105" s="159"/>
      <c r="K105" s="143"/>
      <c r="L105" s="159"/>
      <c r="M105" s="143"/>
      <c r="N105" s="143"/>
      <c r="O105" s="143"/>
      <c r="P105" s="143"/>
      <c r="Q105" s="143"/>
      <c r="R105" s="143"/>
      <c r="S105" s="143"/>
      <c r="T105" s="159"/>
      <c r="U105" s="143"/>
      <c r="V105" s="143"/>
      <c r="W105" s="143"/>
      <c r="X105" s="143"/>
      <c r="Y105" s="143"/>
      <c r="Z105" s="143"/>
      <c r="AA105" s="143"/>
      <c r="AB105" s="159"/>
      <c r="AC105" s="143"/>
      <c r="AD105" s="143"/>
      <c r="AE105" s="143"/>
      <c r="AF105" s="143"/>
      <c r="AG105" s="143"/>
      <c r="AH105" s="143"/>
      <c r="AI105" s="152"/>
    </row>
    <row r="106" spans="2:35" s="140" customFormat="1" ht="21" x14ac:dyDescent="0.25">
      <c r="B106" s="84" t="s">
        <v>66</v>
      </c>
      <c r="C106" s="80">
        <v>300</v>
      </c>
      <c r="D106" s="80" t="s">
        <v>55</v>
      </c>
      <c r="E106" s="80" t="s">
        <v>55</v>
      </c>
      <c r="F106" s="80" t="s">
        <v>55</v>
      </c>
      <c r="G106" s="80" t="s">
        <v>55</v>
      </c>
      <c r="H106" s="80" t="s">
        <v>55</v>
      </c>
      <c r="I106" s="80" t="s">
        <v>55</v>
      </c>
      <c r="J106" s="80" t="s">
        <v>55</v>
      </c>
      <c r="K106" s="141"/>
      <c r="L106" s="80"/>
      <c r="M106" s="141"/>
      <c r="N106" s="141"/>
      <c r="O106" s="141"/>
      <c r="P106" s="141"/>
      <c r="Q106" s="141"/>
      <c r="R106" s="141"/>
      <c r="S106" s="141"/>
      <c r="T106" s="80"/>
      <c r="U106" s="141"/>
      <c r="V106" s="141"/>
      <c r="W106" s="141"/>
      <c r="X106" s="141"/>
      <c r="Y106" s="141"/>
      <c r="Z106" s="141"/>
      <c r="AA106" s="141"/>
      <c r="AB106" s="80"/>
      <c r="AC106" s="141"/>
      <c r="AD106" s="141"/>
      <c r="AE106" s="141"/>
      <c r="AF106" s="141"/>
      <c r="AG106" s="141"/>
      <c r="AH106" s="141"/>
      <c r="AI106" s="142"/>
    </row>
    <row r="107" spans="2:35" s="54" customFormat="1" x14ac:dyDescent="0.25">
      <c r="B107" s="79" t="s">
        <v>23</v>
      </c>
      <c r="C107" s="85"/>
      <c r="D107" s="85"/>
      <c r="E107" s="85"/>
      <c r="F107" s="85"/>
      <c r="G107" s="85"/>
      <c r="H107" s="85"/>
      <c r="I107" s="85"/>
      <c r="J107" s="85"/>
      <c r="K107" s="160"/>
      <c r="L107" s="85"/>
      <c r="M107" s="160"/>
      <c r="N107" s="160"/>
      <c r="O107" s="160"/>
      <c r="P107" s="160"/>
      <c r="Q107" s="160"/>
      <c r="R107" s="160"/>
      <c r="S107" s="160"/>
      <c r="T107" s="85"/>
      <c r="U107" s="160"/>
      <c r="V107" s="160"/>
      <c r="W107" s="160"/>
      <c r="X107" s="160"/>
      <c r="Y107" s="160"/>
      <c r="Z107" s="160"/>
      <c r="AA107" s="160"/>
      <c r="AB107" s="85"/>
      <c r="AC107" s="160"/>
      <c r="AD107" s="160"/>
      <c r="AE107" s="160"/>
      <c r="AF107" s="160"/>
      <c r="AG107" s="160"/>
      <c r="AH107" s="160"/>
      <c r="AI107" s="135"/>
    </row>
    <row r="108" spans="2:35" s="54" customFormat="1" x14ac:dyDescent="0.25">
      <c r="B108" s="86" t="s">
        <v>67</v>
      </c>
      <c r="C108" s="81">
        <v>310</v>
      </c>
      <c r="D108" s="81"/>
      <c r="E108" s="81"/>
      <c r="F108" s="81"/>
      <c r="G108" s="81"/>
      <c r="H108" s="81"/>
      <c r="I108" s="81"/>
      <c r="J108" s="81"/>
      <c r="K108" s="143"/>
      <c r="L108" s="81"/>
      <c r="M108" s="143"/>
      <c r="N108" s="143"/>
      <c r="O108" s="143"/>
      <c r="P108" s="143"/>
      <c r="Q108" s="143"/>
      <c r="R108" s="143"/>
      <c r="S108" s="143"/>
      <c r="T108" s="81"/>
      <c r="U108" s="143"/>
      <c r="V108" s="143"/>
      <c r="W108" s="143"/>
      <c r="X108" s="143"/>
      <c r="Y108" s="143"/>
      <c r="Z108" s="143"/>
      <c r="AA108" s="143"/>
      <c r="AB108" s="81"/>
      <c r="AC108" s="143"/>
      <c r="AD108" s="143"/>
      <c r="AE108" s="143"/>
      <c r="AF108" s="143"/>
      <c r="AG108" s="143"/>
      <c r="AH108" s="143"/>
      <c r="AI108" s="135"/>
    </row>
    <row r="109" spans="2:35" s="54" customFormat="1" x14ac:dyDescent="0.25">
      <c r="B109" s="86" t="s">
        <v>68</v>
      </c>
      <c r="C109" s="81">
        <v>320</v>
      </c>
      <c r="D109" s="81"/>
      <c r="E109" s="81"/>
      <c r="F109" s="81"/>
      <c r="G109" s="81"/>
      <c r="H109" s="81"/>
      <c r="I109" s="81"/>
      <c r="J109" s="81"/>
      <c r="K109" s="143"/>
      <c r="L109" s="81"/>
      <c r="M109" s="143"/>
      <c r="N109" s="143"/>
      <c r="O109" s="143"/>
      <c r="P109" s="143"/>
      <c r="Q109" s="143"/>
      <c r="R109" s="143"/>
      <c r="S109" s="143"/>
      <c r="T109" s="81"/>
      <c r="U109" s="143"/>
      <c r="V109" s="143"/>
      <c r="W109" s="143"/>
      <c r="X109" s="143"/>
      <c r="Y109" s="143"/>
      <c r="Z109" s="143"/>
      <c r="AA109" s="143"/>
      <c r="AB109" s="81"/>
      <c r="AC109" s="143"/>
      <c r="AD109" s="143"/>
      <c r="AE109" s="143"/>
      <c r="AF109" s="143"/>
      <c r="AG109" s="143"/>
      <c r="AH109" s="143"/>
      <c r="AI109" s="135"/>
    </row>
    <row r="110" spans="2:35" s="140" customFormat="1" ht="21" x14ac:dyDescent="0.25">
      <c r="B110" s="84" t="s">
        <v>133</v>
      </c>
      <c r="C110" s="76">
        <v>400</v>
      </c>
      <c r="D110" s="76"/>
      <c r="E110" s="76"/>
      <c r="F110" s="76"/>
      <c r="G110" s="76"/>
      <c r="H110" s="76"/>
      <c r="I110" s="76"/>
      <c r="J110" s="76"/>
      <c r="K110" s="141">
        <f>K112+K113</f>
        <v>0</v>
      </c>
      <c r="L110" s="76">
        <f t="shared" ref="L110:R110" si="36">L112+L113</f>
        <v>0</v>
      </c>
      <c r="M110" s="141"/>
      <c r="N110" s="141">
        <f t="shared" si="36"/>
        <v>0</v>
      </c>
      <c r="O110" s="141">
        <f t="shared" si="36"/>
        <v>0</v>
      </c>
      <c r="P110" s="141">
        <f t="shared" si="36"/>
        <v>0</v>
      </c>
      <c r="Q110" s="141">
        <f t="shared" si="36"/>
        <v>0</v>
      </c>
      <c r="R110" s="141">
        <f t="shared" si="36"/>
        <v>0</v>
      </c>
      <c r="S110" s="141">
        <f>S112+S113</f>
        <v>0</v>
      </c>
      <c r="T110" s="76">
        <f t="shared" ref="T110" si="37">T112+T113</f>
        <v>0</v>
      </c>
      <c r="U110" s="141"/>
      <c r="V110" s="141">
        <f t="shared" ref="V110:Z110" si="38">V112+V113</f>
        <v>0</v>
      </c>
      <c r="W110" s="141">
        <f t="shared" si="38"/>
        <v>0</v>
      </c>
      <c r="X110" s="141">
        <f t="shared" si="38"/>
        <v>0</v>
      </c>
      <c r="Y110" s="141">
        <f t="shared" si="38"/>
        <v>0</v>
      </c>
      <c r="Z110" s="141">
        <f t="shared" si="38"/>
        <v>0</v>
      </c>
      <c r="AA110" s="141">
        <f>AA112+AA113</f>
        <v>0</v>
      </c>
      <c r="AB110" s="76">
        <f t="shared" ref="AB110" si="39">AB112+AB113</f>
        <v>0</v>
      </c>
      <c r="AC110" s="141"/>
      <c r="AD110" s="141">
        <f t="shared" ref="AD110:AH110" si="40">AD112+AD113</f>
        <v>0</v>
      </c>
      <c r="AE110" s="141">
        <f t="shared" si="40"/>
        <v>0</v>
      </c>
      <c r="AF110" s="141">
        <f t="shared" si="40"/>
        <v>0</v>
      </c>
      <c r="AG110" s="141">
        <f t="shared" si="40"/>
        <v>0</v>
      </c>
      <c r="AH110" s="141">
        <f t="shared" si="40"/>
        <v>0</v>
      </c>
      <c r="AI110" s="142"/>
    </row>
    <row r="111" spans="2:35" s="54" customFormat="1" x14ac:dyDescent="0.25">
      <c r="B111" s="79" t="s">
        <v>23</v>
      </c>
      <c r="C111" s="85"/>
      <c r="D111" s="85"/>
      <c r="E111" s="85"/>
      <c r="F111" s="85"/>
      <c r="G111" s="85"/>
      <c r="H111" s="85"/>
      <c r="I111" s="85"/>
      <c r="J111" s="85"/>
      <c r="K111" s="160"/>
      <c r="L111" s="85"/>
      <c r="M111" s="160"/>
      <c r="N111" s="160"/>
      <c r="O111" s="160"/>
      <c r="P111" s="160"/>
      <c r="Q111" s="160"/>
      <c r="R111" s="160"/>
      <c r="S111" s="160"/>
      <c r="T111" s="85"/>
      <c r="U111" s="160"/>
      <c r="V111" s="160"/>
      <c r="W111" s="160"/>
      <c r="X111" s="160"/>
      <c r="Y111" s="160"/>
      <c r="Z111" s="160"/>
      <c r="AA111" s="160"/>
      <c r="AB111" s="85"/>
      <c r="AC111" s="160"/>
      <c r="AD111" s="160"/>
      <c r="AE111" s="160"/>
      <c r="AF111" s="160"/>
      <c r="AG111" s="160"/>
      <c r="AH111" s="160"/>
      <c r="AI111" s="135"/>
    </row>
    <row r="112" spans="2:35" s="54" customFormat="1" x14ac:dyDescent="0.25">
      <c r="B112" s="86" t="s">
        <v>69</v>
      </c>
      <c r="C112" s="81">
        <v>410</v>
      </c>
      <c r="D112" s="81"/>
      <c r="E112" s="81"/>
      <c r="F112" s="81"/>
      <c r="G112" s="81"/>
      <c r="H112" s="81"/>
      <c r="I112" s="81"/>
      <c r="J112" s="81"/>
      <c r="K112" s="143"/>
      <c r="L112" s="81"/>
      <c r="M112" s="143"/>
      <c r="N112" s="143"/>
      <c r="O112" s="143"/>
      <c r="P112" s="143"/>
      <c r="Q112" s="143"/>
      <c r="R112" s="143"/>
      <c r="S112" s="143"/>
      <c r="T112" s="81"/>
      <c r="U112" s="143"/>
      <c r="V112" s="143"/>
      <c r="W112" s="143"/>
      <c r="X112" s="143"/>
      <c r="Y112" s="143"/>
      <c r="Z112" s="143"/>
      <c r="AA112" s="143"/>
      <c r="AB112" s="81"/>
      <c r="AC112" s="143"/>
      <c r="AD112" s="143"/>
      <c r="AE112" s="143"/>
      <c r="AF112" s="143"/>
      <c r="AG112" s="143"/>
      <c r="AH112" s="143"/>
      <c r="AI112" s="135"/>
    </row>
    <row r="113" spans="2:35" s="54" customFormat="1" x14ac:dyDescent="0.25">
      <c r="B113" s="86" t="s">
        <v>70</v>
      </c>
      <c r="C113" s="81">
        <v>420</v>
      </c>
      <c r="D113" s="81"/>
      <c r="E113" s="81"/>
      <c r="F113" s="81"/>
      <c r="G113" s="81"/>
      <c r="H113" s="81"/>
      <c r="I113" s="81"/>
      <c r="J113" s="81"/>
      <c r="K113" s="143"/>
      <c r="L113" s="81"/>
      <c r="M113" s="143"/>
      <c r="N113" s="143"/>
      <c r="O113" s="143"/>
      <c r="P113" s="143"/>
      <c r="Q113" s="143"/>
      <c r="R113" s="143"/>
      <c r="S113" s="143"/>
      <c r="T113" s="81"/>
      <c r="U113" s="143"/>
      <c r="V113" s="143"/>
      <c r="W113" s="143"/>
      <c r="X113" s="143"/>
      <c r="Y113" s="143"/>
      <c r="Z113" s="143"/>
      <c r="AA113" s="143"/>
      <c r="AB113" s="81"/>
      <c r="AC113" s="143"/>
      <c r="AD113" s="143"/>
      <c r="AE113" s="143"/>
      <c r="AF113" s="143"/>
      <c r="AG113" s="143"/>
      <c r="AH113" s="143"/>
      <c r="AI113" s="135"/>
    </row>
    <row r="114" spans="2:35" s="140" customFormat="1" x14ac:dyDescent="0.25">
      <c r="B114" s="84" t="s">
        <v>71</v>
      </c>
      <c r="C114" s="76">
        <v>500</v>
      </c>
      <c r="D114" s="76" t="s">
        <v>55</v>
      </c>
      <c r="E114" s="80" t="s">
        <v>55</v>
      </c>
      <c r="F114" s="80" t="s">
        <v>55</v>
      </c>
      <c r="G114" s="80" t="s">
        <v>55</v>
      </c>
      <c r="H114" s="80" t="s">
        <v>55</v>
      </c>
      <c r="I114" s="80" t="s">
        <v>55</v>
      </c>
      <c r="J114" s="80" t="s">
        <v>55</v>
      </c>
      <c r="K114" s="141"/>
      <c r="L114" s="80"/>
      <c r="M114" s="141"/>
      <c r="N114" s="141"/>
      <c r="O114" s="141"/>
      <c r="P114" s="141"/>
      <c r="Q114" s="141"/>
      <c r="R114" s="141"/>
      <c r="S114" s="141"/>
      <c r="T114" s="80"/>
      <c r="U114" s="141"/>
      <c r="V114" s="141"/>
      <c r="W114" s="141"/>
      <c r="X114" s="141"/>
      <c r="Y114" s="141"/>
      <c r="Z114" s="141"/>
      <c r="AA114" s="141"/>
      <c r="AB114" s="80"/>
      <c r="AC114" s="141"/>
      <c r="AD114" s="141"/>
      <c r="AE114" s="141"/>
      <c r="AF114" s="141"/>
      <c r="AG114" s="141"/>
      <c r="AH114" s="141"/>
      <c r="AI114" s="142"/>
    </row>
    <row r="115" spans="2:35" s="140" customFormat="1" x14ac:dyDescent="0.25">
      <c r="B115" s="84" t="s">
        <v>72</v>
      </c>
      <c r="C115" s="76">
        <v>600</v>
      </c>
      <c r="D115" s="76" t="s">
        <v>55</v>
      </c>
      <c r="E115" s="80" t="s">
        <v>55</v>
      </c>
      <c r="F115" s="80" t="s">
        <v>55</v>
      </c>
      <c r="G115" s="80" t="s">
        <v>55</v>
      </c>
      <c r="H115" s="80" t="s">
        <v>55</v>
      </c>
      <c r="I115" s="80" t="s">
        <v>55</v>
      </c>
      <c r="J115" s="80" t="s">
        <v>55</v>
      </c>
      <c r="K115" s="141"/>
      <c r="L115" s="80"/>
      <c r="M115" s="141"/>
      <c r="N115" s="141"/>
      <c r="O115" s="141"/>
      <c r="P115" s="141"/>
      <c r="Q115" s="141"/>
      <c r="R115" s="141"/>
      <c r="S115" s="141"/>
      <c r="T115" s="80"/>
      <c r="U115" s="141"/>
      <c r="V115" s="141"/>
      <c r="W115" s="141"/>
      <c r="X115" s="141"/>
      <c r="Y115" s="141"/>
      <c r="Z115" s="141"/>
      <c r="AA115" s="141"/>
      <c r="AB115" s="80"/>
      <c r="AC115" s="141"/>
      <c r="AD115" s="141"/>
      <c r="AE115" s="141"/>
      <c r="AF115" s="141"/>
      <c r="AG115" s="141"/>
      <c r="AH115" s="141"/>
      <c r="AI115" s="142"/>
    </row>
    <row r="116" spans="2:35" ht="22.5" hidden="1" customHeight="1" x14ac:dyDescent="0.25">
      <c r="B116" s="84" t="s">
        <v>71</v>
      </c>
      <c r="C116" s="76">
        <v>500</v>
      </c>
      <c r="D116" s="76" t="s">
        <v>55</v>
      </c>
      <c r="E116" s="76" t="s">
        <v>55</v>
      </c>
      <c r="F116" s="76" t="s">
        <v>55</v>
      </c>
      <c r="G116" s="76" t="s">
        <v>55</v>
      </c>
      <c r="H116" s="76" t="s">
        <v>55</v>
      </c>
      <c r="I116" s="76" t="s">
        <v>55</v>
      </c>
      <c r="J116" s="76" t="s">
        <v>55</v>
      </c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2:35" ht="15" hidden="1" customHeight="1" x14ac:dyDescent="0.25">
      <c r="B117" s="84" t="s">
        <v>72</v>
      </c>
      <c r="C117" s="76">
        <v>600</v>
      </c>
      <c r="D117" s="76" t="s">
        <v>55</v>
      </c>
      <c r="E117" s="76" t="s">
        <v>55</v>
      </c>
      <c r="F117" s="76" t="s">
        <v>55</v>
      </c>
      <c r="G117" s="76" t="s">
        <v>55</v>
      </c>
      <c r="H117" s="76" t="s">
        <v>55</v>
      </c>
      <c r="I117" s="76" t="s">
        <v>55</v>
      </c>
      <c r="J117" s="76" t="s">
        <v>55</v>
      </c>
      <c r="K117" s="76"/>
      <c r="L117" s="76"/>
      <c r="M117" s="76"/>
      <c r="N117" s="76"/>
      <c r="O117" s="76"/>
      <c r="P117" s="76"/>
      <c r="Q117" s="76"/>
      <c r="R117" s="76"/>
      <c r="S117" s="76"/>
    </row>
    <row r="118" spans="2:35" ht="22.5" hidden="1" x14ac:dyDescent="0.25">
      <c r="B118" s="27" t="s">
        <v>131</v>
      </c>
      <c r="C118" s="213" t="s">
        <v>55</v>
      </c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2:35" x14ac:dyDescent="0.25">
      <c r="B119" s="170"/>
      <c r="C119" s="221"/>
      <c r="D119" s="171"/>
      <c r="E119" s="171"/>
      <c r="F119" s="171"/>
      <c r="G119" s="171"/>
      <c r="H119" s="171"/>
      <c r="I119" s="171"/>
      <c r="J119" s="171"/>
      <c r="K119" s="171"/>
      <c r="L119" s="171"/>
    </row>
    <row r="120" spans="2:35" x14ac:dyDescent="0.25">
      <c r="B120" s="170"/>
      <c r="C120" s="221"/>
      <c r="D120" s="171"/>
      <c r="E120" s="171"/>
      <c r="F120" s="171"/>
      <c r="G120" s="171"/>
      <c r="H120" s="171"/>
      <c r="I120" s="171"/>
      <c r="J120" s="171"/>
      <c r="K120" s="171"/>
      <c r="L120" s="171"/>
    </row>
    <row r="121" spans="2:35" x14ac:dyDescent="0.25">
      <c r="B121" s="170"/>
      <c r="C121" s="221"/>
      <c r="D121" s="171"/>
      <c r="E121" s="171"/>
      <c r="F121" s="171"/>
      <c r="G121" s="171"/>
      <c r="H121" s="171"/>
      <c r="I121" s="171"/>
      <c r="J121" s="171"/>
      <c r="K121" s="171"/>
      <c r="L121" s="171"/>
    </row>
    <row r="122" spans="2:35" x14ac:dyDescent="0.25">
      <c r="B122" s="170"/>
      <c r="C122" s="221"/>
      <c r="D122" s="171"/>
      <c r="E122" s="171"/>
      <c r="F122" s="171"/>
      <c r="G122" s="171"/>
      <c r="H122" s="171"/>
      <c r="I122" s="171"/>
      <c r="J122" s="171"/>
      <c r="K122" s="171"/>
      <c r="L122" s="171"/>
    </row>
    <row r="123" spans="2:35" ht="14.25" customHeight="1" x14ac:dyDescent="0.25"/>
    <row r="124" spans="2:35" ht="18.75" x14ac:dyDescent="0.3">
      <c r="B124" s="203" t="s">
        <v>100</v>
      </c>
      <c r="C124" s="204"/>
      <c r="D124" s="205"/>
      <c r="E124" s="205"/>
    </row>
    <row r="125" spans="2:35" ht="18.75" x14ac:dyDescent="0.3">
      <c r="B125" s="203" t="s">
        <v>254</v>
      </c>
      <c r="C125" s="204"/>
      <c r="D125" s="205"/>
      <c r="E125" s="205"/>
    </row>
    <row r="126" spans="2:35" ht="18.75" x14ac:dyDescent="0.3">
      <c r="B126" s="203" t="s">
        <v>101</v>
      </c>
      <c r="C126" s="204"/>
      <c r="D126" s="205"/>
      <c r="E126" s="205"/>
    </row>
    <row r="127" spans="2:35" ht="18.75" x14ac:dyDescent="0.3">
      <c r="B127" s="224"/>
      <c r="C127" s="207"/>
      <c r="D127" s="205"/>
      <c r="E127" s="205"/>
    </row>
    <row r="128" spans="2:35" ht="18.75" hidden="1" x14ac:dyDescent="0.3">
      <c r="B128" s="224"/>
      <c r="C128" s="207"/>
      <c r="D128" s="205"/>
      <c r="E128" s="205"/>
    </row>
    <row r="129" spans="2:5" ht="18.75" x14ac:dyDescent="0.3">
      <c r="B129" s="288" t="s">
        <v>154</v>
      </c>
      <c r="C129" s="288"/>
      <c r="D129" s="205"/>
      <c r="E129" s="205"/>
    </row>
    <row r="130" spans="2:5" ht="18.75" x14ac:dyDescent="0.3">
      <c r="B130" s="203" t="s">
        <v>271</v>
      </c>
      <c r="C130" s="204"/>
      <c r="D130" s="205"/>
      <c r="E130" s="205"/>
    </row>
    <row r="131" spans="2:5" ht="18.75" x14ac:dyDescent="0.3">
      <c r="B131" s="203" t="s">
        <v>102</v>
      </c>
      <c r="C131" s="204"/>
      <c r="D131" s="205"/>
      <c r="E131" s="205"/>
    </row>
    <row r="132" spans="2:5" ht="18.75" hidden="1" x14ac:dyDescent="0.3">
      <c r="B132" s="224"/>
      <c r="C132" s="207"/>
      <c r="D132" s="205"/>
      <c r="E132" s="205"/>
    </row>
    <row r="133" spans="2:5" ht="18.75" x14ac:dyDescent="0.3">
      <c r="B133" s="224"/>
      <c r="C133" s="207"/>
      <c r="D133" s="205"/>
      <c r="E133" s="205"/>
    </row>
    <row r="134" spans="2:5" ht="18.75" x14ac:dyDescent="0.3">
      <c r="B134" s="203" t="s">
        <v>272</v>
      </c>
      <c r="C134" s="204"/>
      <c r="D134" s="205"/>
      <c r="E134" s="205"/>
    </row>
    <row r="135" spans="2:5" ht="18.75" x14ac:dyDescent="0.3">
      <c r="B135" s="203" t="s">
        <v>103</v>
      </c>
      <c r="C135" s="204"/>
      <c r="D135" s="205"/>
      <c r="E135" s="205"/>
    </row>
    <row r="136" spans="2:5" ht="18.75" x14ac:dyDescent="0.3">
      <c r="B136" s="288"/>
      <c r="C136" s="288"/>
      <c r="D136" s="205"/>
      <c r="E136" s="205"/>
    </row>
    <row r="137" spans="2:5" x14ac:dyDescent="0.25">
      <c r="B137" s="4"/>
      <c r="C137" s="1"/>
    </row>
    <row r="138" spans="2:5" x14ac:dyDescent="0.25">
      <c r="B138" s="4"/>
      <c r="C138" s="1"/>
    </row>
  </sheetData>
  <mergeCells count="34">
    <mergeCell ref="D11:J11"/>
    <mergeCell ref="B129:C129"/>
    <mergeCell ref="AC9:AC10"/>
    <mergeCell ref="AD9:AD10"/>
    <mergeCell ref="B136:C136"/>
    <mergeCell ref="W9:W10"/>
    <mergeCell ref="X9:X10"/>
    <mergeCell ref="Y9:Z9"/>
    <mergeCell ref="AB9:AB10"/>
    <mergeCell ref="J9:J10"/>
    <mergeCell ref="L9:L10"/>
    <mergeCell ref="M9:M10"/>
    <mergeCell ref="N9:N10"/>
    <mergeCell ref="O9:O10"/>
    <mergeCell ref="P9:P10"/>
    <mergeCell ref="K8:K10"/>
    <mergeCell ref="L8:R8"/>
    <mergeCell ref="S8:S10"/>
    <mergeCell ref="T8:Z8"/>
    <mergeCell ref="AA8:AA10"/>
    <mergeCell ref="AB8:AH8"/>
    <mergeCell ref="Q9:R9"/>
    <mergeCell ref="T9:T10"/>
    <mergeCell ref="U9:U10"/>
    <mergeCell ref="V9:V10"/>
    <mergeCell ref="AE9:AE10"/>
    <mergeCell ref="AF9:AF10"/>
    <mergeCell ref="AG9:AH9"/>
    <mergeCell ref="AA7:AH7"/>
    <mergeCell ref="J1:L1"/>
    <mergeCell ref="B3:L3"/>
    <mergeCell ref="B5:D5"/>
    <mergeCell ref="K7:R7"/>
    <mergeCell ref="S7:Z7"/>
  </mergeCells>
  <hyperlinks>
    <hyperlink ref="B63" r:id="rId1" display="garantf1://3000000.0/"/>
  </hyperlinks>
  <pageMargins left="0.39370078740157483" right="0.19685039370078741" top="0.19685039370078741" bottom="0.19685039370078741" header="0" footer="0"/>
  <pageSetup paperSize="9" scale="36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E33"/>
  <sheetViews>
    <sheetView workbookViewId="0">
      <selection activeCell="C34" sqref="C34"/>
    </sheetView>
  </sheetViews>
  <sheetFormatPr defaultRowHeight="15" x14ac:dyDescent="0.25"/>
  <cols>
    <col min="1" max="1" width="2.7109375" customWidth="1"/>
    <col min="2" max="2" width="10.140625" bestFit="1" customWidth="1"/>
    <col min="3" max="3" width="70.85546875" customWidth="1"/>
    <col min="4" max="4" width="26.140625" customWidth="1"/>
  </cols>
  <sheetData>
    <row r="1" spans="2:4" x14ac:dyDescent="0.25">
      <c r="D1" s="18" t="s">
        <v>15</v>
      </c>
    </row>
    <row r="2" spans="2:4" ht="15.75" x14ac:dyDescent="0.25">
      <c r="C2" s="245" t="s">
        <v>16</v>
      </c>
      <c r="D2" s="245"/>
    </row>
    <row r="3" spans="2:4" ht="15.75" x14ac:dyDescent="0.25">
      <c r="C3" s="246" t="s">
        <v>255</v>
      </c>
      <c r="D3" s="246"/>
    </row>
    <row r="4" spans="2:4" ht="15.75" x14ac:dyDescent="0.25">
      <c r="C4" s="247" t="s">
        <v>17</v>
      </c>
      <c r="D4" s="247"/>
    </row>
    <row r="5" spans="2:4" x14ac:dyDescent="0.25">
      <c r="C5" s="19"/>
      <c r="D5" s="20"/>
    </row>
    <row r="6" spans="2:4" ht="15.75" x14ac:dyDescent="0.25">
      <c r="B6" s="108" t="s">
        <v>18</v>
      </c>
      <c r="C6" s="21" t="s">
        <v>19</v>
      </c>
      <c r="D6" s="109" t="s">
        <v>20</v>
      </c>
    </row>
    <row r="7" spans="2:4" x14ac:dyDescent="0.25">
      <c r="B7" s="13">
        <v>1</v>
      </c>
      <c r="C7" s="22">
        <v>2</v>
      </c>
      <c r="D7" s="23">
        <v>3</v>
      </c>
    </row>
    <row r="8" spans="2:4" ht="15.75" x14ac:dyDescent="0.25">
      <c r="B8" s="110" t="s">
        <v>21</v>
      </c>
      <c r="C8" s="111" t="s">
        <v>22</v>
      </c>
      <c r="D8" s="112">
        <v>800.99</v>
      </c>
    </row>
    <row r="9" spans="2:4" ht="15" customHeight="1" x14ac:dyDescent="0.25">
      <c r="B9" s="248"/>
      <c r="C9" s="113" t="s">
        <v>23</v>
      </c>
      <c r="D9" s="250">
        <v>1182.28</v>
      </c>
    </row>
    <row r="10" spans="2:4" ht="15" customHeight="1" x14ac:dyDescent="0.25">
      <c r="B10" s="249"/>
      <c r="C10" s="114" t="s">
        <v>24</v>
      </c>
      <c r="D10" s="251"/>
    </row>
    <row r="11" spans="2:4" ht="15" customHeight="1" x14ac:dyDescent="0.25">
      <c r="B11" s="236"/>
      <c r="C11" s="115" t="s">
        <v>25</v>
      </c>
      <c r="D11" s="243">
        <v>790.33</v>
      </c>
    </row>
    <row r="12" spans="2:4" ht="15.75" customHeight="1" x14ac:dyDescent="0.25">
      <c r="B12" s="237"/>
      <c r="C12" s="116" t="s">
        <v>26</v>
      </c>
      <c r="D12" s="244"/>
    </row>
    <row r="13" spans="2:4" ht="15" customHeight="1" x14ac:dyDescent="0.25">
      <c r="B13" s="107"/>
      <c r="C13" s="117" t="s">
        <v>27</v>
      </c>
      <c r="D13" s="118">
        <v>0</v>
      </c>
    </row>
    <row r="14" spans="2:4" ht="15" customHeight="1" x14ac:dyDescent="0.25">
      <c r="B14" s="236"/>
      <c r="C14" s="115" t="s">
        <v>25</v>
      </c>
      <c r="D14" s="240">
        <v>0</v>
      </c>
    </row>
    <row r="15" spans="2:4" ht="15.75" customHeight="1" x14ac:dyDescent="0.25">
      <c r="B15" s="237"/>
      <c r="C15" s="116" t="s">
        <v>26</v>
      </c>
      <c r="D15" s="241"/>
    </row>
    <row r="16" spans="2:4" ht="15.75" x14ac:dyDescent="0.25">
      <c r="B16" s="119" t="s">
        <v>28</v>
      </c>
      <c r="C16" s="120" t="s">
        <v>29</v>
      </c>
      <c r="D16" s="112">
        <f>D17+D19+D20+D21+D22+D24+D25</f>
        <v>11148.504000000001</v>
      </c>
    </row>
    <row r="17" spans="2:4" ht="15.75" customHeight="1" x14ac:dyDescent="0.25">
      <c r="B17" s="236"/>
      <c r="C17" s="121" t="s">
        <v>23</v>
      </c>
      <c r="D17" s="240">
        <v>0</v>
      </c>
    </row>
    <row r="18" spans="2:4" ht="15.75" customHeight="1" x14ac:dyDescent="0.25">
      <c r="B18" s="237"/>
      <c r="C18" s="122" t="s">
        <v>30</v>
      </c>
      <c r="D18" s="241"/>
    </row>
    <row r="19" spans="2:4" ht="15.75" x14ac:dyDescent="0.25">
      <c r="B19" s="236"/>
      <c r="C19" s="123" t="s">
        <v>31</v>
      </c>
      <c r="D19" s="124"/>
    </row>
    <row r="20" spans="2:4" ht="15.75" x14ac:dyDescent="0.25">
      <c r="B20" s="237"/>
      <c r="C20" s="125" t="s">
        <v>32</v>
      </c>
      <c r="D20" s="126">
        <v>0</v>
      </c>
    </row>
    <row r="21" spans="2:4" ht="15.75" x14ac:dyDescent="0.25">
      <c r="B21" s="9"/>
      <c r="C21" s="125" t="s">
        <v>34</v>
      </c>
      <c r="D21" s="126">
        <v>0</v>
      </c>
    </row>
    <row r="22" spans="2:4" ht="30" x14ac:dyDescent="0.25">
      <c r="B22" s="9"/>
      <c r="C22" s="125" t="s">
        <v>33</v>
      </c>
      <c r="D22" s="126">
        <v>0</v>
      </c>
    </row>
    <row r="23" spans="2:4" ht="15.75" hidden="1" customHeight="1" x14ac:dyDescent="0.25">
      <c r="B23" s="9"/>
      <c r="C23" s="125" t="s">
        <v>34</v>
      </c>
      <c r="D23" s="126">
        <v>-802.29</v>
      </c>
    </row>
    <row r="24" spans="2:4" ht="15" customHeight="1" x14ac:dyDescent="0.25">
      <c r="B24" s="9"/>
      <c r="C24" s="125" t="s">
        <v>35</v>
      </c>
      <c r="D24" s="126">
        <f>11148504/1000</f>
        <v>11148.504000000001</v>
      </c>
    </row>
    <row r="25" spans="2:4" ht="15" customHeight="1" x14ac:dyDescent="0.25">
      <c r="B25" s="9"/>
      <c r="C25" s="127" t="s">
        <v>36</v>
      </c>
      <c r="D25" s="124">
        <v>0</v>
      </c>
    </row>
    <row r="26" spans="2:4" ht="15.75" x14ac:dyDescent="0.25">
      <c r="B26" s="9" t="s">
        <v>37</v>
      </c>
      <c r="C26" s="128" t="s">
        <v>38</v>
      </c>
      <c r="D26" s="112">
        <f>12658556.96/1000</f>
        <v>12658.556960000002</v>
      </c>
    </row>
    <row r="27" spans="2:4" ht="15" customHeight="1" x14ac:dyDescent="0.25">
      <c r="B27" s="236"/>
      <c r="C27" s="129" t="s">
        <v>23</v>
      </c>
      <c r="D27" s="242">
        <v>0</v>
      </c>
    </row>
    <row r="28" spans="2:4" ht="15" customHeight="1" x14ac:dyDescent="0.25">
      <c r="B28" s="237"/>
      <c r="C28" s="127" t="s">
        <v>39</v>
      </c>
      <c r="D28" s="242"/>
    </row>
    <row r="29" spans="2:4" ht="15.75" x14ac:dyDescent="0.25">
      <c r="B29" s="9"/>
      <c r="C29" s="130" t="s">
        <v>40</v>
      </c>
      <c r="D29" s="161">
        <f>135346.75/1000</f>
        <v>135.34674999999999</v>
      </c>
    </row>
    <row r="30" spans="2:4" ht="15.75" customHeight="1" x14ac:dyDescent="0.25">
      <c r="B30" s="236"/>
      <c r="C30" s="131" t="s">
        <v>31</v>
      </c>
      <c r="D30" s="238">
        <v>0</v>
      </c>
    </row>
    <row r="31" spans="2:4" ht="15.75" customHeight="1" x14ac:dyDescent="0.25">
      <c r="B31" s="237"/>
      <c r="C31" s="132" t="s">
        <v>41</v>
      </c>
      <c r="D31" s="239"/>
    </row>
    <row r="33" spans="2:5" x14ac:dyDescent="0.25">
      <c r="B33" s="24"/>
      <c r="C33" s="25"/>
      <c r="D33" s="26"/>
      <c r="E33" s="25"/>
    </row>
  </sheetData>
  <mergeCells count="16">
    <mergeCell ref="B11:B12"/>
    <mergeCell ref="D11:D12"/>
    <mergeCell ref="C2:D2"/>
    <mergeCell ref="C3:D3"/>
    <mergeCell ref="C4:D4"/>
    <mergeCell ref="B9:B10"/>
    <mergeCell ref="D9:D10"/>
    <mergeCell ref="B30:B31"/>
    <mergeCell ref="D30:D31"/>
    <mergeCell ref="B14:B15"/>
    <mergeCell ref="D14:D15"/>
    <mergeCell ref="B17:B18"/>
    <mergeCell ref="D17:D18"/>
    <mergeCell ref="B19:B20"/>
    <mergeCell ref="B27:B28"/>
    <mergeCell ref="D27:D28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112"/>
  <sheetViews>
    <sheetView view="pageBreakPreview" topLeftCell="B1" zoomScaleNormal="100" zoomScaleSheetLayoutView="100" workbookViewId="0">
      <pane xSplit="3" ySplit="9" topLeftCell="P10" activePane="bottomRight" state="frozen"/>
      <selection activeCell="B1" sqref="B1"/>
      <selection pane="topRight" activeCell="E1" sqref="E1"/>
      <selection pane="bottomLeft" activeCell="B10" sqref="B10"/>
      <selection pane="bottomRight" activeCell="L50" sqref="L50"/>
    </sheetView>
  </sheetViews>
  <sheetFormatPr defaultColWidth="9.140625" defaultRowHeight="15" x14ac:dyDescent="0.25"/>
  <cols>
    <col min="1" max="1" width="10.85546875" style="54" hidden="1" customWidth="1"/>
    <col min="2" max="2" width="27.7109375" style="54" customWidth="1"/>
    <col min="3" max="3" width="7.140625" style="55" customWidth="1"/>
    <col min="4" max="4" width="8.5703125" style="55" customWidth="1"/>
    <col min="5" max="5" width="11.28515625" style="54" customWidth="1"/>
    <col min="6" max="6" width="16.5703125" style="54" customWidth="1"/>
    <col min="7" max="7" width="13" style="54" customWidth="1"/>
    <col min="8" max="8" width="11.42578125" style="54" customWidth="1"/>
    <col min="9" max="10" width="10.42578125" style="54" customWidth="1"/>
    <col min="11" max="11" width="12.140625" style="54" customWidth="1"/>
    <col min="12" max="12" width="18.42578125" style="54" customWidth="1"/>
    <col min="13" max="13" width="14.85546875" style="54" customWidth="1"/>
    <col min="14" max="14" width="13.5703125" style="54" customWidth="1"/>
    <col min="15" max="15" width="11" style="54" customWidth="1"/>
    <col min="16" max="16" width="10.7109375" style="54" customWidth="1"/>
    <col min="17" max="17" width="10.42578125" style="54" bestFit="1" customWidth="1"/>
    <col min="18" max="18" width="9.140625" style="54"/>
    <col min="19" max="19" width="10.42578125" style="54" bestFit="1" customWidth="1"/>
    <col min="20" max="20" width="16.85546875" style="54" customWidth="1"/>
    <col min="21" max="21" width="13.7109375" style="54" customWidth="1"/>
    <col min="22" max="22" width="13.28515625" style="54" customWidth="1"/>
    <col min="23" max="23" width="11.7109375" style="54" customWidth="1"/>
    <col min="24" max="24" width="10.7109375" style="54" customWidth="1"/>
    <col min="25" max="26" width="9.140625" style="54"/>
    <col min="27" max="27" width="10.42578125" style="54" bestFit="1" customWidth="1"/>
    <col min="28" max="28" width="17.140625" style="54" customWidth="1"/>
    <col min="29" max="30" width="13.42578125" style="54" customWidth="1"/>
    <col min="31" max="31" width="11.28515625" style="54" customWidth="1"/>
    <col min="32" max="32" width="11" style="54" customWidth="1"/>
    <col min="33" max="16384" width="9.140625" style="54"/>
  </cols>
  <sheetData>
    <row r="1" spans="2:35" ht="30.75" customHeight="1" x14ac:dyDescent="0.25">
      <c r="E1" s="55"/>
      <c r="F1" s="55"/>
      <c r="G1" s="55"/>
      <c r="H1" s="55"/>
      <c r="I1" s="55"/>
      <c r="J1" s="55"/>
      <c r="O1" s="274" t="s">
        <v>247</v>
      </c>
      <c r="P1" s="274"/>
      <c r="Q1" s="274"/>
      <c r="R1" s="274"/>
      <c r="W1" s="172"/>
      <c r="X1" s="172"/>
      <c r="Y1" s="172"/>
      <c r="Z1" s="172"/>
      <c r="AE1" s="172"/>
      <c r="AF1" s="172"/>
      <c r="AG1" s="172"/>
      <c r="AH1" s="172"/>
      <c r="AI1" s="135"/>
    </row>
    <row r="2" spans="2:35" ht="15.75" x14ac:dyDescent="0.25">
      <c r="B2" s="255" t="s">
        <v>42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35"/>
    </row>
    <row r="3" spans="2:35" ht="15.75" x14ac:dyDescent="0.25"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35"/>
    </row>
    <row r="4" spans="2:35" ht="15.75" customHeight="1" x14ac:dyDescent="0.25">
      <c r="B4" s="57"/>
      <c r="C4" s="58"/>
      <c r="D4" s="58"/>
      <c r="E4" s="58"/>
      <c r="F4" s="58"/>
      <c r="G4" s="58"/>
      <c r="H4" s="58"/>
      <c r="I4" s="58"/>
      <c r="J4" s="58"/>
      <c r="K4" s="275" t="s">
        <v>275</v>
      </c>
      <c r="L4" s="275"/>
      <c r="M4" s="275"/>
      <c r="N4" s="275"/>
      <c r="O4" s="275"/>
      <c r="P4" s="275"/>
      <c r="Q4" s="275"/>
      <c r="R4" s="275"/>
      <c r="S4" s="275" t="s">
        <v>276</v>
      </c>
      <c r="T4" s="275"/>
      <c r="U4" s="275"/>
      <c r="V4" s="275"/>
      <c r="W4" s="275"/>
      <c r="X4" s="275"/>
      <c r="Y4" s="275"/>
      <c r="Z4" s="275"/>
      <c r="AA4" s="275" t="s">
        <v>277</v>
      </c>
      <c r="AB4" s="275"/>
      <c r="AC4" s="275"/>
      <c r="AD4" s="275"/>
      <c r="AE4" s="275"/>
      <c r="AF4" s="275"/>
      <c r="AG4" s="275"/>
      <c r="AH4" s="275"/>
      <c r="AI4" s="135"/>
    </row>
    <row r="5" spans="2:35" ht="14.25" customHeight="1" x14ac:dyDescent="0.25">
      <c r="B5" s="262" t="s">
        <v>19</v>
      </c>
      <c r="C5" s="269" t="s">
        <v>43</v>
      </c>
      <c r="D5" s="256" t="s">
        <v>44</v>
      </c>
      <c r="E5" s="257"/>
      <c r="F5" s="257"/>
      <c r="G5" s="257"/>
      <c r="H5" s="257"/>
      <c r="I5" s="257"/>
      <c r="J5" s="258"/>
      <c r="K5" s="262" t="s">
        <v>45</v>
      </c>
      <c r="L5" s="262"/>
      <c r="M5" s="262"/>
      <c r="N5" s="262"/>
      <c r="O5" s="262"/>
      <c r="P5" s="262"/>
      <c r="Q5" s="262"/>
      <c r="R5" s="262"/>
      <c r="S5" s="262" t="s">
        <v>45</v>
      </c>
      <c r="T5" s="262"/>
      <c r="U5" s="262"/>
      <c r="V5" s="262"/>
      <c r="W5" s="262"/>
      <c r="X5" s="262"/>
      <c r="Y5" s="262"/>
      <c r="Z5" s="262"/>
      <c r="AA5" s="262" t="s">
        <v>45</v>
      </c>
      <c r="AB5" s="262"/>
      <c r="AC5" s="262"/>
      <c r="AD5" s="262"/>
      <c r="AE5" s="262"/>
      <c r="AF5" s="262"/>
      <c r="AG5" s="262"/>
      <c r="AH5" s="262"/>
      <c r="AI5" s="135"/>
    </row>
    <row r="6" spans="2:35" ht="12.75" customHeight="1" x14ac:dyDescent="0.25">
      <c r="B6" s="262"/>
      <c r="C6" s="271"/>
      <c r="D6" s="259"/>
      <c r="E6" s="260"/>
      <c r="F6" s="260"/>
      <c r="G6" s="260"/>
      <c r="H6" s="260"/>
      <c r="I6" s="260"/>
      <c r="J6" s="261"/>
      <c r="K6" s="262" t="s">
        <v>46</v>
      </c>
      <c r="L6" s="262" t="s">
        <v>47</v>
      </c>
      <c r="M6" s="262"/>
      <c r="N6" s="262"/>
      <c r="O6" s="262"/>
      <c r="P6" s="262"/>
      <c r="Q6" s="262"/>
      <c r="R6" s="262"/>
      <c r="S6" s="262" t="s">
        <v>46</v>
      </c>
      <c r="T6" s="262" t="s">
        <v>47</v>
      </c>
      <c r="U6" s="262"/>
      <c r="V6" s="262"/>
      <c r="W6" s="262"/>
      <c r="X6" s="262"/>
      <c r="Y6" s="262"/>
      <c r="Z6" s="262"/>
      <c r="AA6" s="262" t="s">
        <v>46</v>
      </c>
      <c r="AB6" s="262" t="s">
        <v>47</v>
      </c>
      <c r="AC6" s="262"/>
      <c r="AD6" s="262"/>
      <c r="AE6" s="262"/>
      <c r="AF6" s="262"/>
      <c r="AG6" s="262"/>
      <c r="AH6" s="262"/>
      <c r="AI6" s="136" t="s">
        <v>132</v>
      </c>
    </row>
    <row r="7" spans="2:35" ht="57" customHeight="1" x14ac:dyDescent="0.25">
      <c r="B7" s="262"/>
      <c r="C7" s="271"/>
      <c r="D7" s="137" t="s">
        <v>160</v>
      </c>
      <c r="E7" s="137" t="s">
        <v>161</v>
      </c>
      <c r="F7" s="137" t="s">
        <v>162</v>
      </c>
      <c r="G7" s="137" t="s">
        <v>163</v>
      </c>
      <c r="H7" s="137" t="s">
        <v>164</v>
      </c>
      <c r="I7" s="137" t="s">
        <v>105</v>
      </c>
      <c r="J7" s="272" t="s">
        <v>165</v>
      </c>
      <c r="K7" s="262"/>
      <c r="L7" s="263" t="s">
        <v>156</v>
      </c>
      <c r="M7" s="265" t="s">
        <v>157</v>
      </c>
      <c r="N7" s="267" t="s">
        <v>48</v>
      </c>
      <c r="O7" s="269" t="s">
        <v>49</v>
      </c>
      <c r="P7" s="269" t="s">
        <v>50</v>
      </c>
      <c r="Q7" s="252" t="s">
        <v>51</v>
      </c>
      <c r="R7" s="254"/>
      <c r="S7" s="262"/>
      <c r="T7" s="263" t="s">
        <v>156</v>
      </c>
      <c r="U7" s="265" t="s">
        <v>157</v>
      </c>
      <c r="V7" s="267" t="s">
        <v>48</v>
      </c>
      <c r="W7" s="269" t="s">
        <v>49</v>
      </c>
      <c r="X7" s="269" t="s">
        <v>50</v>
      </c>
      <c r="Y7" s="252" t="s">
        <v>51</v>
      </c>
      <c r="Z7" s="254"/>
      <c r="AA7" s="262"/>
      <c r="AB7" s="263" t="s">
        <v>156</v>
      </c>
      <c r="AC7" s="265" t="s">
        <v>157</v>
      </c>
      <c r="AD7" s="267" t="s">
        <v>48</v>
      </c>
      <c r="AE7" s="269" t="s">
        <v>49</v>
      </c>
      <c r="AF7" s="269" t="s">
        <v>50</v>
      </c>
      <c r="AG7" s="252" t="s">
        <v>51</v>
      </c>
      <c r="AH7" s="254"/>
      <c r="AI7" s="51" t="s">
        <v>105</v>
      </c>
    </row>
    <row r="8" spans="2:35" ht="79.5" customHeight="1" x14ac:dyDescent="0.25">
      <c r="B8" s="262"/>
      <c r="C8" s="270"/>
      <c r="D8" s="138" t="s">
        <v>166</v>
      </c>
      <c r="E8" s="138" t="s">
        <v>167</v>
      </c>
      <c r="F8" s="138" t="s">
        <v>167</v>
      </c>
      <c r="G8" s="138" t="s">
        <v>168</v>
      </c>
      <c r="H8" s="138" t="s">
        <v>166</v>
      </c>
      <c r="I8" s="138" t="s">
        <v>166</v>
      </c>
      <c r="J8" s="273"/>
      <c r="K8" s="262"/>
      <c r="L8" s="264"/>
      <c r="M8" s="266"/>
      <c r="N8" s="268"/>
      <c r="O8" s="270"/>
      <c r="P8" s="270"/>
      <c r="Q8" s="175" t="s">
        <v>52</v>
      </c>
      <c r="R8" s="163" t="s">
        <v>53</v>
      </c>
      <c r="S8" s="262"/>
      <c r="T8" s="264"/>
      <c r="U8" s="266"/>
      <c r="V8" s="268"/>
      <c r="W8" s="270"/>
      <c r="X8" s="270"/>
      <c r="Y8" s="175" t="s">
        <v>52</v>
      </c>
      <c r="Z8" s="163" t="s">
        <v>53</v>
      </c>
      <c r="AA8" s="262"/>
      <c r="AB8" s="264"/>
      <c r="AC8" s="266"/>
      <c r="AD8" s="268"/>
      <c r="AE8" s="270"/>
      <c r="AF8" s="270"/>
      <c r="AG8" s="175" t="s">
        <v>52</v>
      </c>
      <c r="AH8" s="163" t="s">
        <v>53</v>
      </c>
      <c r="AI8" s="135"/>
    </row>
    <row r="9" spans="2:35" x14ac:dyDescent="0.25">
      <c r="B9" s="163">
        <v>1</v>
      </c>
      <c r="C9" s="165">
        <v>2</v>
      </c>
      <c r="D9" s="252">
        <v>3</v>
      </c>
      <c r="E9" s="253"/>
      <c r="F9" s="253"/>
      <c r="G9" s="253"/>
      <c r="H9" s="253"/>
      <c r="I9" s="253"/>
      <c r="J9" s="254"/>
      <c r="K9" s="165">
        <v>4</v>
      </c>
      <c r="L9" s="176">
        <v>5</v>
      </c>
      <c r="M9" s="139" t="s">
        <v>155</v>
      </c>
      <c r="N9" s="177">
        <v>6</v>
      </c>
      <c r="O9" s="165">
        <v>7</v>
      </c>
      <c r="P9" s="163">
        <v>8</v>
      </c>
      <c r="Q9" s="175">
        <v>9</v>
      </c>
      <c r="R9" s="163">
        <v>10</v>
      </c>
      <c r="S9" s="165">
        <v>4</v>
      </c>
      <c r="T9" s="176">
        <v>5</v>
      </c>
      <c r="U9" s="139" t="s">
        <v>155</v>
      </c>
      <c r="V9" s="177">
        <v>6</v>
      </c>
      <c r="W9" s="165">
        <v>7</v>
      </c>
      <c r="X9" s="163">
        <v>8</v>
      </c>
      <c r="Y9" s="175">
        <v>9</v>
      </c>
      <c r="Z9" s="163">
        <v>10</v>
      </c>
      <c r="AA9" s="165">
        <v>4</v>
      </c>
      <c r="AB9" s="176">
        <v>5</v>
      </c>
      <c r="AC9" s="139" t="s">
        <v>155</v>
      </c>
      <c r="AD9" s="177">
        <v>6</v>
      </c>
      <c r="AE9" s="165">
        <v>7</v>
      </c>
      <c r="AF9" s="163">
        <v>8</v>
      </c>
      <c r="AG9" s="175">
        <v>9</v>
      </c>
      <c r="AH9" s="163">
        <v>10</v>
      </c>
      <c r="AI9" s="135"/>
    </row>
    <row r="10" spans="2:35" s="140" customFormat="1" x14ac:dyDescent="0.25">
      <c r="B10" s="30" t="s">
        <v>54</v>
      </c>
      <c r="C10" s="31">
        <v>100</v>
      </c>
      <c r="D10" s="31" t="s">
        <v>55</v>
      </c>
      <c r="E10" s="31" t="s">
        <v>55</v>
      </c>
      <c r="F10" s="31" t="s">
        <v>55</v>
      </c>
      <c r="G10" s="31" t="s">
        <v>55</v>
      </c>
      <c r="H10" s="31" t="s">
        <v>55</v>
      </c>
      <c r="I10" s="31" t="s">
        <v>55</v>
      </c>
      <c r="J10" s="31" t="s">
        <v>55</v>
      </c>
      <c r="K10" s="141">
        <f>L10+N10+Q10</f>
        <v>5581900</v>
      </c>
      <c r="L10" s="178">
        <f>L18</f>
        <v>4658300</v>
      </c>
      <c r="M10" s="141"/>
      <c r="N10" s="179">
        <f>N18</f>
        <v>923600</v>
      </c>
      <c r="O10" s="141"/>
      <c r="P10" s="141"/>
      <c r="Q10" s="180">
        <f>Q14+Q19</f>
        <v>0</v>
      </c>
      <c r="R10" s="141"/>
      <c r="S10" s="141">
        <f>T10+V10+Y10</f>
        <v>5335300</v>
      </c>
      <c r="T10" s="178">
        <f>T18</f>
        <v>4532400</v>
      </c>
      <c r="U10" s="141"/>
      <c r="V10" s="179">
        <f>V18</f>
        <v>802900</v>
      </c>
      <c r="W10" s="141"/>
      <c r="X10" s="141"/>
      <c r="Y10" s="180">
        <f>Y14+Y19</f>
        <v>0</v>
      </c>
      <c r="Z10" s="141"/>
      <c r="AA10" s="141">
        <f>AB10+AD10+AG10</f>
        <v>5379300</v>
      </c>
      <c r="AB10" s="178">
        <f>AB18</f>
        <v>4576400</v>
      </c>
      <c r="AC10" s="141"/>
      <c r="AD10" s="179">
        <f>AD18</f>
        <v>802900</v>
      </c>
      <c r="AE10" s="141"/>
      <c r="AF10" s="141"/>
      <c r="AG10" s="180">
        <f>AG14+AG19</f>
        <v>0</v>
      </c>
      <c r="AH10" s="141"/>
      <c r="AI10" s="142"/>
    </row>
    <row r="11" spans="2:35" x14ac:dyDescent="0.25">
      <c r="B11" s="27" t="s">
        <v>25</v>
      </c>
      <c r="C11" s="163"/>
      <c r="D11" s="163"/>
      <c r="E11" s="163"/>
      <c r="F11" s="163"/>
      <c r="G11" s="163"/>
      <c r="H11" s="163"/>
      <c r="I11" s="163"/>
      <c r="J11" s="163"/>
      <c r="K11" s="141">
        <f t="shared" ref="K11:K74" si="0">L11+N11+Q11</f>
        <v>0</v>
      </c>
      <c r="L11" s="181"/>
      <c r="M11" s="143"/>
      <c r="N11" s="182"/>
      <c r="O11" s="143"/>
      <c r="P11" s="143"/>
      <c r="Q11" s="183"/>
      <c r="R11" s="143"/>
      <c r="S11" s="141">
        <f t="shared" ref="S11:S74" si="1">T11+V11+Y11</f>
        <v>0</v>
      </c>
      <c r="T11" s="181"/>
      <c r="U11" s="143"/>
      <c r="V11" s="182"/>
      <c r="W11" s="143"/>
      <c r="X11" s="143"/>
      <c r="Y11" s="183"/>
      <c r="Z11" s="143"/>
      <c r="AA11" s="141">
        <v>0</v>
      </c>
      <c r="AB11" s="181"/>
      <c r="AC11" s="143"/>
      <c r="AD11" s="182"/>
      <c r="AE11" s="143"/>
      <c r="AF11" s="143"/>
      <c r="AG11" s="183"/>
      <c r="AH11" s="143"/>
      <c r="AI11" s="135"/>
    </row>
    <row r="12" spans="2:35" x14ac:dyDescent="0.25">
      <c r="B12" s="27" t="s">
        <v>56</v>
      </c>
      <c r="C12" s="163">
        <v>110</v>
      </c>
      <c r="D12" s="163"/>
      <c r="E12" s="163"/>
      <c r="F12" s="163"/>
      <c r="G12" s="163"/>
      <c r="H12" s="163"/>
      <c r="I12" s="163"/>
      <c r="J12" s="163"/>
      <c r="K12" s="141">
        <v>0</v>
      </c>
      <c r="L12" s="181" t="s">
        <v>55</v>
      </c>
      <c r="M12" s="143"/>
      <c r="N12" s="182" t="s">
        <v>55</v>
      </c>
      <c r="O12" s="143" t="s">
        <v>55</v>
      </c>
      <c r="P12" s="143" t="s">
        <v>55</v>
      </c>
      <c r="Q12" s="183"/>
      <c r="R12" s="143" t="s">
        <v>55</v>
      </c>
      <c r="S12" s="141">
        <v>0</v>
      </c>
      <c r="T12" s="181" t="s">
        <v>55</v>
      </c>
      <c r="U12" s="143"/>
      <c r="V12" s="182" t="s">
        <v>55</v>
      </c>
      <c r="W12" s="143" t="s">
        <v>55</v>
      </c>
      <c r="X12" s="143" t="s">
        <v>55</v>
      </c>
      <c r="Y12" s="183"/>
      <c r="Z12" s="143" t="s">
        <v>55</v>
      </c>
      <c r="AA12" s="141">
        <v>0</v>
      </c>
      <c r="AB12" s="181" t="s">
        <v>55</v>
      </c>
      <c r="AC12" s="143"/>
      <c r="AD12" s="182" t="s">
        <v>55</v>
      </c>
      <c r="AE12" s="143" t="s">
        <v>55</v>
      </c>
      <c r="AF12" s="143" t="s">
        <v>55</v>
      </c>
      <c r="AG12" s="183"/>
      <c r="AH12" s="143" t="s">
        <v>55</v>
      </c>
      <c r="AI12" s="135"/>
    </row>
    <row r="13" spans="2:35" x14ac:dyDescent="0.25">
      <c r="B13" s="27"/>
      <c r="C13" s="163"/>
      <c r="D13" s="163"/>
      <c r="E13" s="163"/>
      <c r="F13" s="163"/>
      <c r="G13" s="163"/>
      <c r="H13" s="163"/>
      <c r="I13" s="163"/>
      <c r="J13" s="163"/>
      <c r="K13" s="141">
        <v>0</v>
      </c>
      <c r="L13" s="181"/>
      <c r="M13" s="143"/>
      <c r="N13" s="182"/>
      <c r="O13" s="143"/>
      <c r="P13" s="143"/>
      <c r="Q13" s="183"/>
      <c r="R13" s="143"/>
      <c r="S13" s="141">
        <f t="shared" si="1"/>
        <v>0</v>
      </c>
      <c r="T13" s="181"/>
      <c r="U13" s="143"/>
      <c r="V13" s="182"/>
      <c r="W13" s="143"/>
      <c r="X13" s="143"/>
      <c r="Y13" s="183"/>
      <c r="Z13" s="143"/>
      <c r="AA13" s="141">
        <v>0</v>
      </c>
      <c r="AB13" s="181"/>
      <c r="AC13" s="143"/>
      <c r="AD13" s="182"/>
      <c r="AE13" s="143"/>
      <c r="AF13" s="143"/>
      <c r="AG13" s="183"/>
      <c r="AH13" s="143"/>
      <c r="AI13" s="135"/>
    </row>
    <row r="14" spans="2:35" x14ac:dyDescent="0.25">
      <c r="B14" s="73" t="s">
        <v>57</v>
      </c>
      <c r="C14" s="163">
        <v>120</v>
      </c>
      <c r="D14" s="52"/>
      <c r="E14" s="52"/>
      <c r="F14" s="52"/>
      <c r="G14" s="52"/>
      <c r="H14" s="52"/>
      <c r="I14" s="52"/>
      <c r="J14" s="52"/>
      <c r="K14" s="141">
        <v>0</v>
      </c>
      <c r="L14" s="181"/>
      <c r="M14" s="143"/>
      <c r="N14" s="182" t="s">
        <v>55</v>
      </c>
      <c r="O14" s="143" t="s">
        <v>55</v>
      </c>
      <c r="P14" s="143"/>
      <c r="Q14" s="183">
        <v>0</v>
      </c>
      <c r="R14" s="143"/>
      <c r="S14" s="141">
        <v>0</v>
      </c>
      <c r="T14" s="181"/>
      <c r="U14" s="143"/>
      <c r="V14" s="182" t="s">
        <v>55</v>
      </c>
      <c r="W14" s="143" t="s">
        <v>55</v>
      </c>
      <c r="X14" s="143"/>
      <c r="Y14" s="183"/>
      <c r="Z14" s="143"/>
      <c r="AA14" s="141">
        <v>0</v>
      </c>
      <c r="AB14" s="181"/>
      <c r="AC14" s="143"/>
      <c r="AD14" s="182" t="s">
        <v>55</v>
      </c>
      <c r="AE14" s="143" t="s">
        <v>55</v>
      </c>
      <c r="AF14" s="143"/>
      <c r="AG14" s="183"/>
      <c r="AH14" s="143"/>
      <c r="AI14" s="135"/>
    </row>
    <row r="15" spans="2:35" x14ac:dyDescent="0.25">
      <c r="B15" s="63"/>
      <c r="C15" s="163"/>
      <c r="D15" s="52"/>
      <c r="E15" s="52"/>
      <c r="F15" s="52"/>
      <c r="G15" s="52"/>
      <c r="H15" s="52"/>
      <c r="I15" s="52"/>
      <c r="J15" s="52"/>
      <c r="K15" s="141">
        <v>0</v>
      </c>
      <c r="L15" s="181"/>
      <c r="M15" s="143"/>
      <c r="N15" s="182"/>
      <c r="O15" s="143"/>
      <c r="P15" s="143"/>
      <c r="Q15" s="183"/>
      <c r="R15" s="143"/>
      <c r="S15" s="141">
        <f t="shared" si="1"/>
        <v>0</v>
      </c>
      <c r="T15" s="181"/>
      <c r="U15" s="143"/>
      <c r="V15" s="182"/>
      <c r="W15" s="143"/>
      <c r="X15" s="143"/>
      <c r="Y15" s="183"/>
      <c r="Z15" s="143"/>
      <c r="AA15" s="141">
        <v>0</v>
      </c>
      <c r="AB15" s="181"/>
      <c r="AC15" s="143"/>
      <c r="AD15" s="182"/>
      <c r="AE15" s="143"/>
      <c r="AF15" s="143"/>
      <c r="AG15" s="183"/>
      <c r="AH15" s="143"/>
      <c r="AI15" s="135"/>
    </row>
    <row r="16" spans="2:35" ht="22.5" x14ac:dyDescent="0.25">
      <c r="B16" s="27" t="s">
        <v>58</v>
      </c>
      <c r="C16" s="163">
        <v>130</v>
      </c>
      <c r="D16" s="52"/>
      <c r="E16" s="52"/>
      <c r="F16" s="52"/>
      <c r="G16" s="52"/>
      <c r="H16" s="52"/>
      <c r="I16" s="52"/>
      <c r="J16" s="52"/>
      <c r="K16" s="141">
        <v>0</v>
      </c>
      <c r="L16" s="181" t="s">
        <v>55</v>
      </c>
      <c r="M16" s="143"/>
      <c r="N16" s="182" t="s">
        <v>55</v>
      </c>
      <c r="O16" s="143" t="s">
        <v>55</v>
      </c>
      <c r="P16" s="143" t="s">
        <v>55</v>
      </c>
      <c r="Q16" s="183"/>
      <c r="R16" s="143" t="s">
        <v>55</v>
      </c>
      <c r="S16" s="141">
        <v>0</v>
      </c>
      <c r="T16" s="181" t="s">
        <v>55</v>
      </c>
      <c r="U16" s="143"/>
      <c r="V16" s="182" t="s">
        <v>55</v>
      </c>
      <c r="W16" s="143" t="s">
        <v>55</v>
      </c>
      <c r="X16" s="143" t="s">
        <v>55</v>
      </c>
      <c r="Y16" s="183"/>
      <c r="Z16" s="143" t="s">
        <v>55</v>
      </c>
      <c r="AA16" s="141">
        <v>0</v>
      </c>
      <c r="AB16" s="181" t="s">
        <v>55</v>
      </c>
      <c r="AC16" s="143"/>
      <c r="AD16" s="182" t="s">
        <v>55</v>
      </c>
      <c r="AE16" s="143" t="s">
        <v>55</v>
      </c>
      <c r="AF16" s="143" t="s">
        <v>55</v>
      </c>
      <c r="AG16" s="183"/>
      <c r="AH16" s="143" t="s">
        <v>55</v>
      </c>
      <c r="AI16" s="135"/>
    </row>
    <row r="17" spans="2:35" ht="57" thickBot="1" x14ac:dyDescent="0.3">
      <c r="B17" s="61" t="s">
        <v>59</v>
      </c>
      <c r="C17" s="163">
        <v>140</v>
      </c>
      <c r="D17" s="163"/>
      <c r="E17" s="163"/>
      <c r="F17" s="163"/>
      <c r="G17" s="163"/>
      <c r="H17" s="163"/>
      <c r="I17" s="163"/>
      <c r="J17" s="163"/>
      <c r="K17" s="141">
        <v>0</v>
      </c>
      <c r="L17" s="181" t="s">
        <v>55</v>
      </c>
      <c r="M17" s="143"/>
      <c r="N17" s="182" t="s">
        <v>55</v>
      </c>
      <c r="O17" s="143" t="s">
        <v>55</v>
      </c>
      <c r="P17" s="143" t="s">
        <v>55</v>
      </c>
      <c r="Q17" s="183"/>
      <c r="R17" s="143" t="s">
        <v>55</v>
      </c>
      <c r="S17" s="141">
        <v>0</v>
      </c>
      <c r="T17" s="181" t="s">
        <v>55</v>
      </c>
      <c r="U17" s="143"/>
      <c r="V17" s="182" t="s">
        <v>55</v>
      </c>
      <c r="W17" s="143" t="s">
        <v>55</v>
      </c>
      <c r="X17" s="143" t="s">
        <v>55</v>
      </c>
      <c r="Y17" s="183"/>
      <c r="Z17" s="143" t="s">
        <v>55</v>
      </c>
      <c r="AA17" s="141">
        <v>0</v>
      </c>
      <c r="AB17" s="181" t="s">
        <v>55</v>
      </c>
      <c r="AC17" s="143"/>
      <c r="AD17" s="182" t="s">
        <v>55</v>
      </c>
      <c r="AE17" s="143" t="s">
        <v>55</v>
      </c>
      <c r="AF17" s="143" t="s">
        <v>55</v>
      </c>
      <c r="AG17" s="183"/>
      <c r="AH17" s="143" t="s">
        <v>55</v>
      </c>
      <c r="AI17" s="135"/>
    </row>
    <row r="18" spans="2:35" ht="23.25" thickBot="1" x14ac:dyDescent="0.3">
      <c r="B18" s="74" t="s">
        <v>60</v>
      </c>
      <c r="C18" s="163">
        <v>150</v>
      </c>
      <c r="D18" s="52"/>
      <c r="E18" s="52"/>
      <c r="F18" s="52"/>
      <c r="G18" s="52"/>
      <c r="H18" s="52"/>
      <c r="I18" s="52"/>
      <c r="J18" s="52"/>
      <c r="K18" s="141">
        <f>L18+N18</f>
        <v>5581900</v>
      </c>
      <c r="L18" s="181">
        <f>L22</f>
        <v>4658300</v>
      </c>
      <c r="M18" s="143"/>
      <c r="N18" s="182">
        <f>N22</f>
        <v>923600</v>
      </c>
      <c r="O18" s="143"/>
      <c r="P18" s="143" t="s">
        <v>55</v>
      </c>
      <c r="Q18" s="183" t="s">
        <v>55</v>
      </c>
      <c r="R18" s="143" t="s">
        <v>55</v>
      </c>
      <c r="S18" s="141">
        <f>T18</f>
        <v>4532400</v>
      </c>
      <c r="T18" s="181">
        <f>T22</f>
        <v>4532400</v>
      </c>
      <c r="U18" s="143"/>
      <c r="V18" s="182">
        <f>V22</f>
        <v>802900</v>
      </c>
      <c r="W18" s="143"/>
      <c r="X18" s="143" t="s">
        <v>55</v>
      </c>
      <c r="Y18" s="183" t="s">
        <v>55</v>
      </c>
      <c r="Z18" s="143" t="s">
        <v>55</v>
      </c>
      <c r="AA18" s="141">
        <f>AB18</f>
        <v>4576400</v>
      </c>
      <c r="AB18" s="181">
        <f>AB22</f>
        <v>4576400</v>
      </c>
      <c r="AC18" s="143"/>
      <c r="AD18" s="182">
        <f>AD22</f>
        <v>802900</v>
      </c>
      <c r="AE18" s="143"/>
      <c r="AF18" s="143" t="s">
        <v>55</v>
      </c>
      <c r="AG18" s="183" t="s">
        <v>55</v>
      </c>
      <c r="AH18" s="143" t="s">
        <v>55</v>
      </c>
      <c r="AI18" s="135"/>
    </row>
    <row r="19" spans="2:35" x14ac:dyDescent="0.25">
      <c r="B19" s="27" t="s">
        <v>61</v>
      </c>
      <c r="C19" s="163">
        <v>160</v>
      </c>
      <c r="D19" s="163"/>
      <c r="E19" s="163"/>
      <c r="F19" s="163"/>
      <c r="G19" s="163"/>
      <c r="H19" s="163"/>
      <c r="I19" s="163"/>
      <c r="J19" s="163"/>
      <c r="K19" s="141">
        <v>0</v>
      </c>
      <c r="L19" s="181" t="s">
        <v>55</v>
      </c>
      <c r="M19" s="143"/>
      <c r="N19" s="182" t="s">
        <v>55</v>
      </c>
      <c r="O19" s="143" t="s">
        <v>55</v>
      </c>
      <c r="P19" s="143" t="s">
        <v>55</v>
      </c>
      <c r="Q19" s="183">
        <v>0</v>
      </c>
      <c r="R19" s="143"/>
      <c r="S19" s="141">
        <v>0</v>
      </c>
      <c r="T19" s="181" t="s">
        <v>55</v>
      </c>
      <c r="U19" s="143"/>
      <c r="V19" s="182" t="s">
        <v>55</v>
      </c>
      <c r="W19" s="143" t="s">
        <v>55</v>
      </c>
      <c r="X19" s="143" t="s">
        <v>55</v>
      </c>
      <c r="Y19" s="183"/>
      <c r="Z19" s="143"/>
      <c r="AA19" s="141">
        <v>0</v>
      </c>
      <c r="AB19" s="181" t="s">
        <v>55</v>
      </c>
      <c r="AC19" s="143"/>
      <c r="AD19" s="182" t="s">
        <v>55</v>
      </c>
      <c r="AE19" s="143" t="s">
        <v>55</v>
      </c>
      <c r="AF19" s="143" t="s">
        <v>55</v>
      </c>
      <c r="AG19" s="183"/>
      <c r="AH19" s="143"/>
      <c r="AI19" s="135"/>
    </row>
    <row r="20" spans="2:35" x14ac:dyDescent="0.25">
      <c r="B20" s="27" t="s">
        <v>62</v>
      </c>
      <c r="C20" s="163">
        <v>180</v>
      </c>
      <c r="D20" s="163" t="s">
        <v>55</v>
      </c>
      <c r="E20" s="163" t="s">
        <v>55</v>
      </c>
      <c r="F20" s="163" t="s">
        <v>55</v>
      </c>
      <c r="G20" s="163" t="s">
        <v>55</v>
      </c>
      <c r="H20" s="163" t="s">
        <v>55</v>
      </c>
      <c r="I20" s="163" t="s">
        <v>55</v>
      </c>
      <c r="J20" s="163" t="s">
        <v>55</v>
      </c>
      <c r="K20" s="141">
        <v>0</v>
      </c>
      <c r="L20" s="181" t="s">
        <v>55</v>
      </c>
      <c r="M20" s="143"/>
      <c r="N20" s="182" t="s">
        <v>55</v>
      </c>
      <c r="O20" s="143" t="s">
        <v>55</v>
      </c>
      <c r="P20" s="143" t="s">
        <v>55</v>
      </c>
      <c r="Q20" s="183"/>
      <c r="R20" s="143" t="s">
        <v>55</v>
      </c>
      <c r="S20" s="141">
        <v>0</v>
      </c>
      <c r="T20" s="181" t="s">
        <v>55</v>
      </c>
      <c r="U20" s="143"/>
      <c r="V20" s="182" t="s">
        <v>55</v>
      </c>
      <c r="W20" s="143" t="s">
        <v>55</v>
      </c>
      <c r="X20" s="143" t="s">
        <v>55</v>
      </c>
      <c r="Y20" s="183"/>
      <c r="Z20" s="143" t="s">
        <v>55</v>
      </c>
      <c r="AA20" s="141">
        <v>0</v>
      </c>
      <c r="AB20" s="181" t="s">
        <v>55</v>
      </c>
      <c r="AC20" s="143"/>
      <c r="AD20" s="182" t="s">
        <v>55</v>
      </c>
      <c r="AE20" s="143" t="s">
        <v>55</v>
      </c>
      <c r="AF20" s="143" t="s">
        <v>55</v>
      </c>
      <c r="AG20" s="183"/>
      <c r="AH20" s="143" t="s">
        <v>55</v>
      </c>
      <c r="AI20" s="135"/>
    </row>
    <row r="21" spans="2:35" x14ac:dyDescent="0.25">
      <c r="B21" s="27"/>
      <c r="C21" s="163"/>
      <c r="D21" s="163"/>
      <c r="E21" s="163"/>
      <c r="F21" s="163"/>
      <c r="G21" s="163"/>
      <c r="H21" s="163"/>
      <c r="I21" s="163"/>
      <c r="J21" s="163"/>
      <c r="K21" s="141">
        <f t="shared" si="0"/>
        <v>0</v>
      </c>
      <c r="L21" s="181"/>
      <c r="M21" s="143"/>
      <c r="N21" s="182"/>
      <c r="O21" s="143"/>
      <c r="P21" s="143"/>
      <c r="Q21" s="183"/>
      <c r="R21" s="143"/>
      <c r="S21" s="141">
        <f t="shared" si="1"/>
        <v>0</v>
      </c>
      <c r="T21" s="181"/>
      <c r="U21" s="143"/>
      <c r="V21" s="182"/>
      <c r="W21" s="143"/>
      <c r="X21" s="143"/>
      <c r="Y21" s="183"/>
      <c r="Z21" s="143"/>
      <c r="AA21" s="141">
        <f t="shared" ref="AA21:AA74" si="2">AB21+AD21+AG21</f>
        <v>0</v>
      </c>
      <c r="AB21" s="181"/>
      <c r="AC21" s="143"/>
      <c r="AD21" s="182"/>
      <c r="AE21" s="143"/>
      <c r="AF21" s="143"/>
      <c r="AG21" s="183"/>
      <c r="AH21" s="143"/>
      <c r="AI21" s="135"/>
    </row>
    <row r="22" spans="2:35" s="140" customFormat="1" x14ac:dyDescent="0.25">
      <c r="B22" s="30" t="s">
        <v>63</v>
      </c>
      <c r="C22" s="31">
        <v>200</v>
      </c>
      <c r="D22" s="31" t="s">
        <v>55</v>
      </c>
      <c r="E22" s="31" t="s">
        <v>55</v>
      </c>
      <c r="F22" s="31" t="s">
        <v>55</v>
      </c>
      <c r="G22" s="31" t="s">
        <v>55</v>
      </c>
      <c r="H22" s="31" t="s">
        <v>55</v>
      </c>
      <c r="I22" s="31" t="s">
        <v>55</v>
      </c>
      <c r="J22" s="31" t="s">
        <v>55</v>
      </c>
      <c r="K22" s="141">
        <f t="shared" si="0"/>
        <v>5581900</v>
      </c>
      <c r="L22" s="184">
        <f>L24+L34+L40+L46+L48+L50+L87</f>
        <v>4658300</v>
      </c>
      <c r="M22" s="144">
        <f t="shared" ref="M22:R22" si="3">M24+M34+M40+M46+M48+M50</f>
        <v>0</v>
      </c>
      <c r="N22" s="185">
        <f>N24+N34+N40+N46+N48+N50</f>
        <v>923600</v>
      </c>
      <c r="O22" s="144">
        <f t="shared" si="3"/>
        <v>0</v>
      </c>
      <c r="P22" s="144">
        <f t="shared" si="3"/>
        <v>0</v>
      </c>
      <c r="Q22" s="186">
        <f t="shared" si="3"/>
        <v>0</v>
      </c>
      <c r="R22" s="144">
        <f t="shared" si="3"/>
        <v>0</v>
      </c>
      <c r="S22" s="141">
        <f t="shared" si="1"/>
        <v>5335300</v>
      </c>
      <c r="T22" s="184">
        <f t="shared" ref="T22:Z22" si="4">T24+T34+T40+T46+T48+T50</f>
        <v>4532400</v>
      </c>
      <c r="U22" s="144">
        <f t="shared" si="4"/>
        <v>0</v>
      </c>
      <c r="V22" s="185">
        <f t="shared" si="4"/>
        <v>802900</v>
      </c>
      <c r="W22" s="144">
        <f t="shared" si="4"/>
        <v>0</v>
      </c>
      <c r="X22" s="144">
        <f t="shared" si="4"/>
        <v>0</v>
      </c>
      <c r="Y22" s="186">
        <f t="shared" si="4"/>
        <v>0</v>
      </c>
      <c r="Z22" s="144">
        <f t="shared" si="4"/>
        <v>0</v>
      </c>
      <c r="AA22" s="141">
        <f t="shared" si="2"/>
        <v>5379300</v>
      </c>
      <c r="AB22" s="184">
        <f t="shared" ref="AB22:AH22" si="5">AB24+AB34+AB40+AB46+AB48+AB50</f>
        <v>4576400</v>
      </c>
      <c r="AC22" s="144">
        <f t="shared" si="5"/>
        <v>0</v>
      </c>
      <c r="AD22" s="185">
        <f t="shared" si="5"/>
        <v>802900</v>
      </c>
      <c r="AE22" s="144">
        <f t="shared" si="5"/>
        <v>0</v>
      </c>
      <c r="AF22" s="144">
        <f t="shared" si="5"/>
        <v>0</v>
      </c>
      <c r="AG22" s="186">
        <f t="shared" si="5"/>
        <v>0</v>
      </c>
      <c r="AH22" s="144">
        <f t="shared" si="5"/>
        <v>0</v>
      </c>
      <c r="AI22" s="142" t="s">
        <v>169</v>
      </c>
    </row>
    <row r="23" spans="2:35" x14ac:dyDescent="0.25">
      <c r="B23" s="27" t="s">
        <v>64</v>
      </c>
      <c r="C23" s="163"/>
      <c r="D23" s="163"/>
      <c r="E23" s="163"/>
      <c r="F23" s="163"/>
      <c r="G23" s="163"/>
      <c r="H23" s="163"/>
      <c r="I23" s="163"/>
      <c r="J23" s="163"/>
      <c r="K23" s="141">
        <f t="shared" si="0"/>
        <v>0</v>
      </c>
      <c r="L23" s="181"/>
      <c r="M23" s="143"/>
      <c r="N23" s="182"/>
      <c r="O23" s="143"/>
      <c r="P23" s="143"/>
      <c r="Q23" s="183"/>
      <c r="R23" s="143"/>
      <c r="S23" s="141">
        <f t="shared" si="1"/>
        <v>0</v>
      </c>
      <c r="T23" s="181"/>
      <c r="U23" s="143"/>
      <c r="V23" s="182"/>
      <c r="W23" s="143"/>
      <c r="X23" s="143"/>
      <c r="Y23" s="183"/>
      <c r="Z23" s="143"/>
      <c r="AA23" s="141">
        <f t="shared" si="2"/>
        <v>0</v>
      </c>
      <c r="AB23" s="181"/>
      <c r="AC23" s="143"/>
      <c r="AD23" s="182"/>
      <c r="AE23" s="143"/>
      <c r="AF23" s="143"/>
      <c r="AG23" s="183"/>
      <c r="AH23" s="143"/>
      <c r="AI23" s="135"/>
    </row>
    <row r="24" spans="2:35" s="140" customFormat="1" x14ac:dyDescent="0.25">
      <c r="B24" s="75" t="s">
        <v>170</v>
      </c>
      <c r="C24" s="76">
        <v>210</v>
      </c>
      <c r="D24" s="76"/>
      <c r="E24" s="76"/>
      <c r="F24" s="76"/>
      <c r="G24" s="76"/>
      <c r="H24" s="76"/>
      <c r="I24" s="76"/>
      <c r="J24" s="76"/>
      <c r="K24" s="141">
        <f t="shared" si="0"/>
        <v>4771000</v>
      </c>
      <c r="L24" s="184">
        <f>L26+L29</f>
        <v>4256800</v>
      </c>
      <c r="M24" s="144">
        <f t="shared" ref="M24:R24" si="6">M26+M29</f>
        <v>0</v>
      </c>
      <c r="N24" s="185">
        <f t="shared" si="6"/>
        <v>514200</v>
      </c>
      <c r="O24" s="144">
        <f t="shared" si="6"/>
        <v>0</v>
      </c>
      <c r="P24" s="144">
        <f t="shared" si="6"/>
        <v>0</v>
      </c>
      <c r="Q24" s="186">
        <f t="shared" si="6"/>
        <v>0</v>
      </c>
      <c r="R24" s="144">
        <f t="shared" si="6"/>
        <v>0</v>
      </c>
      <c r="S24" s="141">
        <f t="shared" si="1"/>
        <v>4670400</v>
      </c>
      <c r="T24" s="184">
        <f t="shared" ref="T24:Z24" si="7">T26+T29</f>
        <v>4156200</v>
      </c>
      <c r="U24" s="144">
        <f t="shared" si="7"/>
        <v>0</v>
      </c>
      <c r="V24" s="185">
        <f t="shared" si="7"/>
        <v>514200</v>
      </c>
      <c r="W24" s="144">
        <f t="shared" si="7"/>
        <v>0</v>
      </c>
      <c r="X24" s="144">
        <f t="shared" si="7"/>
        <v>0</v>
      </c>
      <c r="Y24" s="186">
        <f t="shared" si="7"/>
        <v>0</v>
      </c>
      <c r="Z24" s="144">
        <f t="shared" si="7"/>
        <v>0</v>
      </c>
      <c r="AA24" s="141">
        <f t="shared" si="2"/>
        <v>4714400</v>
      </c>
      <c r="AB24" s="184">
        <f t="shared" ref="AB24:AH24" si="8">AB26+AB29</f>
        <v>4200200</v>
      </c>
      <c r="AC24" s="144">
        <f t="shared" si="8"/>
        <v>0</v>
      </c>
      <c r="AD24" s="185">
        <f t="shared" si="8"/>
        <v>514200</v>
      </c>
      <c r="AE24" s="144">
        <f t="shared" si="8"/>
        <v>0</v>
      </c>
      <c r="AF24" s="144">
        <f t="shared" si="8"/>
        <v>0</v>
      </c>
      <c r="AG24" s="186">
        <f t="shared" si="8"/>
        <v>0</v>
      </c>
      <c r="AH24" s="144">
        <f t="shared" si="8"/>
        <v>0</v>
      </c>
      <c r="AI24" s="142" t="s">
        <v>171</v>
      </c>
    </row>
    <row r="25" spans="2:35" x14ac:dyDescent="0.25">
      <c r="B25" s="77" t="s">
        <v>23</v>
      </c>
      <c r="C25" s="78"/>
      <c r="D25" s="78"/>
      <c r="E25" s="78"/>
      <c r="F25" s="78"/>
      <c r="G25" s="78"/>
      <c r="H25" s="78"/>
      <c r="I25" s="78"/>
      <c r="J25" s="78"/>
      <c r="K25" s="141">
        <f t="shared" si="0"/>
        <v>0</v>
      </c>
      <c r="L25" s="181"/>
      <c r="M25" s="143"/>
      <c r="N25" s="182"/>
      <c r="O25" s="143"/>
      <c r="P25" s="143"/>
      <c r="Q25" s="183"/>
      <c r="R25" s="143"/>
      <c r="S25" s="141">
        <f t="shared" si="1"/>
        <v>0</v>
      </c>
      <c r="T25" s="181"/>
      <c r="U25" s="143"/>
      <c r="V25" s="182"/>
      <c r="W25" s="143"/>
      <c r="X25" s="143"/>
      <c r="Y25" s="183"/>
      <c r="Z25" s="143"/>
      <c r="AA25" s="141">
        <f t="shared" si="2"/>
        <v>0</v>
      </c>
      <c r="AB25" s="181"/>
      <c r="AC25" s="143"/>
      <c r="AD25" s="182"/>
      <c r="AE25" s="143"/>
      <c r="AF25" s="143"/>
      <c r="AG25" s="183"/>
      <c r="AH25" s="143"/>
      <c r="AI25" s="135"/>
    </row>
    <row r="26" spans="2:35" s="140" customFormat="1" ht="21" x14ac:dyDescent="0.25">
      <c r="B26" s="145" t="s">
        <v>172</v>
      </c>
      <c r="C26" s="146">
        <v>211</v>
      </c>
      <c r="D26" s="146">
        <v>907</v>
      </c>
      <c r="E26" s="146"/>
      <c r="F26" s="146"/>
      <c r="G26" s="146"/>
      <c r="H26" s="83"/>
      <c r="I26" s="83"/>
      <c r="J26" s="146"/>
      <c r="K26" s="141">
        <f t="shared" si="0"/>
        <v>4771000</v>
      </c>
      <c r="L26" s="184">
        <f t="shared" ref="L26:R26" si="9">SUM(L27:L28)</f>
        <v>4256800</v>
      </c>
      <c r="M26" s="147">
        <f t="shared" si="9"/>
        <v>0</v>
      </c>
      <c r="N26" s="185">
        <f t="shared" si="9"/>
        <v>514200</v>
      </c>
      <c r="O26" s="147">
        <f t="shared" si="9"/>
        <v>0</v>
      </c>
      <c r="P26" s="147">
        <f t="shared" si="9"/>
        <v>0</v>
      </c>
      <c r="Q26" s="186">
        <f t="shared" si="9"/>
        <v>0</v>
      </c>
      <c r="R26" s="147">
        <f t="shared" si="9"/>
        <v>0</v>
      </c>
      <c r="S26" s="141">
        <f t="shared" si="1"/>
        <v>4670400</v>
      </c>
      <c r="T26" s="184">
        <f t="shared" ref="T26:Z26" si="10">SUM(T27:T28)</f>
        <v>4156200</v>
      </c>
      <c r="U26" s="147">
        <f t="shared" si="10"/>
        <v>0</v>
      </c>
      <c r="V26" s="185">
        <f t="shared" si="10"/>
        <v>514200</v>
      </c>
      <c r="W26" s="147">
        <f t="shared" si="10"/>
        <v>0</v>
      </c>
      <c r="X26" s="147">
        <f t="shared" si="10"/>
        <v>0</v>
      </c>
      <c r="Y26" s="186">
        <f t="shared" si="10"/>
        <v>0</v>
      </c>
      <c r="Z26" s="147">
        <f t="shared" si="10"/>
        <v>0</v>
      </c>
      <c r="AA26" s="141">
        <f t="shared" si="2"/>
        <v>4714400</v>
      </c>
      <c r="AB26" s="184">
        <f t="shared" ref="AB26:AH26" si="11">SUM(AB27:AB28)</f>
        <v>4200200</v>
      </c>
      <c r="AC26" s="147">
        <f t="shared" si="11"/>
        <v>0</v>
      </c>
      <c r="AD26" s="185">
        <f t="shared" si="11"/>
        <v>514200</v>
      </c>
      <c r="AE26" s="147">
        <f t="shared" si="11"/>
        <v>0</v>
      </c>
      <c r="AF26" s="147">
        <f t="shared" si="11"/>
        <v>0</v>
      </c>
      <c r="AG26" s="186">
        <f t="shared" si="11"/>
        <v>0</v>
      </c>
      <c r="AH26" s="147">
        <f t="shared" si="11"/>
        <v>0</v>
      </c>
      <c r="AI26" s="142" t="s">
        <v>171</v>
      </c>
    </row>
    <row r="27" spans="2:35" s="148" customFormat="1" x14ac:dyDescent="0.25">
      <c r="B27" s="149" t="s">
        <v>173</v>
      </c>
      <c r="C27" s="150"/>
      <c r="D27" s="150"/>
      <c r="E27" s="150"/>
      <c r="F27" s="150"/>
      <c r="G27" s="150"/>
      <c r="H27" s="150">
        <v>111</v>
      </c>
      <c r="I27" s="150">
        <v>211</v>
      </c>
      <c r="J27" s="150"/>
      <c r="K27" s="141">
        <f>L27+N27+Q27</f>
        <v>3664363</v>
      </c>
      <c r="L27" s="187">
        <f>'07030210002540611'!L29+'07030210027000611'!L29+'07030210028000611'!L29</f>
        <v>3269432</v>
      </c>
      <c r="M27" s="151"/>
      <c r="N27" s="188">
        <f>'07030210002540612'!N29+'07030210021740612'!N29</f>
        <v>394931</v>
      </c>
      <c r="O27" s="151"/>
      <c r="P27" s="151"/>
      <c r="Q27" s="189"/>
      <c r="R27" s="151"/>
      <c r="S27" s="141">
        <f t="shared" si="1"/>
        <v>3587096</v>
      </c>
      <c r="T27" s="187">
        <f>'07030210002540611'!T29+'07030210027000611'!T29+'07030210028000611'!T29</f>
        <v>3192165</v>
      </c>
      <c r="U27" s="151"/>
      <c r="V27" s="188">
        <f>'07030210002540612'!V29+'07030210021740612'!V29</f>
        <v>394931</v>
      </c>
      <c r="W27" s="151"/>
      <c r="X27" s="151"/>
      <c r="Y27" s="189"/>
      <c r="Z27" s="151"/>
      <c r="AA27" s="141">
        <f t="shared" si="2"/>
        <v>3620891</v>
      </c>
      <c r="AB27" s="187">
        <f>'07030210002540611'!AB29+'07030210027000611'!AB29+'07030210028000611'!AB29</f>
        <v>3225960</v>
      </c>
      <c r="AC27" s="151"/>
      <c r="AD27" s="188">
        <f>'07030210002540612'!AD29+'07030210021740612'!AD29</f>
        <v>394931</v>
      </c>
      <c r="AE27" s="151"/>
      <c r="AF27" s="151"/>
      <c r="AG27" s="189"/>
      <c r="AH27" s="151"/>
      <c r="AI27" s="152"/>
    </row>
    <row r="28" spans="2:35" s="148" customFormat="1" ht="45" customHeight="1" x14ac:dyDescent="0.25">
      <c r="B28" s="149" t="s">
        <v>174</v>
      </c>
      <c r="C28" s="150"/>
      <c r="D28" s="150"/>
      <c r="E28" s="150"/>
      <c r="F28" s="150"/>
      <c r="G28" s="150"/>
      <c r="H28" s="150">
        <v>119</v>
      </c>
      <c r="I28" s="150">
        <v>213</v>
      </c>
      <c r="J28" s="150"/>
      <c r="K28" s="141">
        <f t="shared" si="0"/>
        <v>1106637</v>
      </c>
      <c r="L28" s="187">
        <f>'07030210002540611'!L30+'07030210027000611'!L30+'07030210028000611'!L30</f>
        <v>987368</v>
      </c>
      <c r="M28" s="151"/>
      <c r="N28" s="188">
        <f>'07030210002540612'!N30+'07030210021740612'!N30</f>
        <v>119269</v>
      </c>
      <c r="O28" s="151"/>
      <c r="P28" s="151"/>
      <c r="Q28" s="189"/>
      <c r="R28" s="151"/>
      <c r="S28" s="141">
        <f t="shared" si="1"/>
        <v>1083304</v>
      </c>
      <c r="T28" s="187">
        <f>'07030210002540611'!T30+'07030210027000611'!T30+'07030210028000611'!T30</f>
        <v>964035</v>
      </c>
      <c r="U28" s="151"/>
      <c r="V28" s="188">
        <f>'07030210002540612'!V30+'07030210021740612'!V30</f>
        <v>119269</v>
      </c>
      <c r="W28" s="151"/>
      <c r="X28" s="151"/>
      <c r="Y28" s="189"/>
      <c r="Z28" s="151"/>
      <c r="AA28" s="141">
        <f t="shared" si="2"/>
        <v>1093509</v>
      </c>
      <c r="AB28" s="187">
        <f>'07030210002540611'!AB30+'07030210027000611'!AB30+'07030210028000611'!AB30</f>
        <v>974240</v>
      </c>
      <c r="AC28" s="151"/>
      <c r="AD28" s="188">
        <f>'07030210002540612'!AD30+'07030210021740612'!AD30</f>
        <v>119269</v>
      </c>
      <c r="AE28" s="151"/>
      <c r="AF28" s="151"/>
      <c r="AG28" s="189"/>
      <c r="AH28" s="151"/>
      <c r="AI28" s="152"/>
    </row>
    <row r="29" spans="2:35" s="153" customFormat="1" ht="24" customHeight="1" x14ac:dyDescent="0.25">
      <c r="B29" s="145" t="s">
        <v>175</v>
      </c>
      <c r="C29" s="154"/>
      <c r="D29" s="154"/>
      <c r="E29" s="154"/>
      <c r="F29" s="154"/>
      <c r="G29" s="154"/>
      <c r="H29" s="154"/>
      <c r="I29" s="154"/>
      <c r="J29" s="154"/>
      <c r="K29" s="141">
        <f t="shared" si="0"/>
        <v>0</v>
      </c>
      <c r="L29" s="187">
        <f>'07030210002540611'!L31+'07030210027000611'!L31+'07030210028000611'!L31</f>
        <v>0</v>
      </c>
      <c r="M29" s="147">
        <f t="shared" ref="M29:R29" si="12">SUM(M30:M33)</f>
        <v>0</v>
      </c>
      <c r="N29" s="188">
        <f>'07030210002540612'!N31+'07030210021740612'!N31</f>
        <v>0</v>
      </c>
      <c r="O29" s="147">
        <f t="shared" si="12"/>
        <v>0</v>
      </c>
      <c r="P29" s="147">
        <f t="shared" si="12"/>
        <v>0</v>
      </c>
      <c r="Q29" s="189">
        <v>0</v>
      </c>
      <c r="R29" s="147">
        <f t="shared" si="12"/>
        <v>0</v>
      </c>
      <c r="S29" s="141">
        <f t="shared" si="1"/>
        <v>0</v>
      </c>
      <c r="T29" s="187">
        <f>'07030210002540611'!T31+'07030210027000611'!T31+'07030210028000611'!T31</f>
        <v>0</v>
      </c>
      <c r="U29" s="147">
        <f t="shared" ref="U29:Z29" si="13">SUM(U30:U33)</f>
        <v>0</v>
      </c>
      <c r="V29" s="188">
        <f>'07030210002540612'!V31+'07030210021740612'!V31</f>
        <v>0</v>
      </c>
      <c r="W29" s="147">
        <f t="shared" si="13"/>
        <v>0</v>
      </c>
      <c r="X29" s="147">
        <f t="shared" si="13"/>
        <v>0</v>
      </c>
      <c r="Y29" s="186">
        <f t="shared" si="13"/>
        <v>0</v>
      </c>
      <c r="Z29" s="147">
        <f t="shared" si="13"/>
        <v>0</v>
      </c>
      <c r="AA29" s="141">
        <f t="shared" si="2"/>
        <v>0</v>
      </c>
      <c r="AB29" s="187">
        <f>'07030210002540611'!AB31+'07030210027000611'!AB31+'07030210028000611'!AB31</f>
        <v>0</v>
      </c>
      <c r="AC29" s="147">
        <f t="shared" ref="AC29:AH29" si="14">SUM(AC30:AC33)</f>
        <v>0</v>
      </c>
      <c r="AD29" s="188">
        <f>'07030210002540612'!AD31+'07030210021740612'!AD31</f>
        <v>0</v>
      </c>
      <c r="AE29" s="147">
        <f t="shared" si="14"/>
        <v>0</v>
      </c>
      <c r="AF29" s="147">
        <f t="shared" si="14"/>
        <v>0</v>
      </c>
      <c r="AG29" s="186">
        <f t="shared" si="14"/>
        <v>0</v>
      </c>
      <c r="AH29" s="147">
        <f t="shared" si="14"/>
        <v>0</v>
      </c>
      <c r="AI29" s="155"/>
    </row>
    <row r="30" spans="2:35" s="148" customFormat="1" ht="45" x14ac:dyDescent="0.25">
      <c r="B30" s="149" t="s">
        <v>176</v>
      </c>
      <c r="C30" s="150"/>
      <c r="D30" s="150"/>
      <c r="E30" s="150"/>
      <c r="F30" s="150"/>
      <c r="G30" s="150"/>
      <c r="H30" s="150">
        <v>112</v>
      </c>
      <c r="I30" s="150">
        <v>212</v>
      </c>
      <c r="J30" s="150"/>
      <c r="K30" s="141">
        <f t="shared" si="0"/>
        <v>0</v>
      </c>
      <c r="L30" s="187">
        <f>'07030210002540611'!L32+'07030210027000611'!L32+'07030210028000611'!L32</f>
        <v>0</v>
      </c>
      <c r="M30" s="151"/>
      <c r="N30" s="188">
        <f>'07030210002540612'!N32+'07030210021740612'!N32</f>
        <v>0</v>
      </c>
      <c r="O30" s="151"/>
      <c r="P30" s="151"/>
      <c r="Q30" s="189">
        <f>'[1]00000000000000000130'!Q32+'[1]00000000000000000189'!Q32</f>
        <v>0</v>
      </c>
      <c r="R30" s="151"/>
      <c r="S30" s="141">
        <f t="shared" si="1"/>
        <v>0</v>
      </c>
      <c r="T30" s="187">
        <f>'07030210002540611'!T32+'07030210027000611'!T32+'07030210028000611'!T32</f>
        <v>0</v>
      </c>
      <c r="U30" s="151"/>
      <c r="V30" s="188">
        <f>'07030210002540612'!V32+'07030210021740612'!V32</f>
        <v>0</v>
      </c>
      <c r="W30" s="151"/>
      <c r="X30" s="151"/>
      <c r="Y30" s="189"/>
      <c r="Z30" s="151"/>
      <c r="AA30" s="141">
        <f t="shared" si="2"/>
        <v>0</v>
      </c>
      <c r="AB30" s="187">
        <f>'07030210002540611'!AB32+'07030210027000611'!AB32+'07030210028000611'!AB32</f>
        <v>0</v>
      </c>
      <c r="AC30" s="151"/>
      <c r="AD30" s="188">
        <f>'07030210002540612'!AD32+'07030210021740612'!AD32</f>
        <v>0</v>
      </c>
      <c r="AE30" s="151"/>
      <c r="AF30" s="151"/>
      <c r="AG30" s="189"/>
      <c r="AH30" s="151"/>
      <c r="AI30" s="152"/>
    </row>
    <row r="31" spans="2:35" s="148" customFormat="1" ht="33.75" x14ac:dyDescent="0.25">
      <c r="B31" s="149" t="s">
        <v>177</v>
      </c>
      <c r="C31" s="150"/>
      <c r="D31" s="150"/>
      <c r="E31" s="150"/>
      <c r="F31" s="150"/>
      <c r="G31" s="150"/>
      <c r="H31" s="150">
        <v>112</v>
      </c>
      <c r="I31" s="150">
        <v>222</v>
      </c>
      <c r="J31" s="150"/>
      <c r="K31" s="141">
        <f t="shared" si="0"/>
        <v>0</v>
      </c>
      <c r="L31" s="187">
        <f>'07030210002540611'!L33+'07030210027000611'!L33+'07030210028000611'!L33</f>
        <v>0</v>
      </c>
      <c r="M31" s="151"/>
      <c r="N31" s="188">
        <f>'07030210002540612'!N33+'07030210021740612'!N33</f>
        <v>0</v>
      </c>
      <c r="O31" s="151"/>
      <c r="P31" s="151"/>
      <c r="Q31" s="189">
        <v>0</v>
      </c>
      <c r="R31" s="151"/>
      <c r="S31" s="141">
        <f t="shared" si="1"/>
        <v>0</v>
      </c>
      <c r="T31" s="187">
        <f>'07030210002540611'!T33+'07030210027000611'!T33+'07030210028000611'!T33</f>
        <v>0</v>
      </c>
      <c r="U31" s="151"/>
      <c r="V31" s="188">
        <f>'07030210002540612'!V33+'07030210021740612'!V33</f>
        <v>0</v>
      </c>
      <c r="W31" s="151"/>
      <c r="X31" s="151"/>
      <c r="Y31" s="189"/>
      <c r="Z31" s="151"/>
      <c r="AA31" s="141">
        <f t="shared" si="2"/>
        <v>0</v>
      </c>
      <c r="AB31" s="187">
        <f>'07030210002540611'!AB33+'07030210027000611'!AB33+'07030210028000611'!AB33</f>
        <v>0</v>
      </c>
      <c r="AC31" s="151"/>
      <c r="AD31" s="188">
        <f>'07030210002540612'!AD33+'07030210021740612'!AD33</f>
        <v>0</v>
      </c>
      <c r="AE31" s="151"/>
      <c r="AF31" s="151"/>
      <c r="AG31" s="189"/>
      <c r="AH31" s="151"/>
      <c r="AI31" s="152"/>
    </row>
    <row r="32" spans="2:35" s="148" customFormat="1" ht="56.25" x14ac:dyDescent="0.25">
      <c r="B32" s="149" t="s">
        <v>178</v>
      </c>
      <c r="C32" s="150"/>
      <c r="D32" s="150"/>
      <c r="E32" s="150"/>
      <c r="F32" s="150"/>
      <c r="G32" s="150"/>
      <c r="H32" s="150">
        <v>112</v>
      </c>
      <c r="I32" s="150">
        <v>226</v>
      </c>
      <c r="J32" s="150" t="s">
        <v>129</v>
      </c>
      <c r="K32" s="141">
        <f t="shared" si="0"/>
        <v>0</v>
      </c>
      <c r="L32" s="187">
        <f>'07030210002540611'!L34+'07030210027000611'!L34+'07030210028000611'!L34</f>
        <v>0</v>
      </c>
      <c r="M32" s="151"/>
      <c r="N32" s="188">
        <f>'07030210002540612'!N34+'07030210021740612'!N34</f>
        <v>0</v>
      </c>
      <c r="O32" s="151"/>
      <c r="P32" s="151"/>
      <c r="Q32" s="189">
        <f>'[1]00000000000000000130'!Q34+'[1]00000000000000000189'!Q34</f>
        <v>0</v>
      </c>
      <c r="R32" s="151"/>
      <c r="S32" s="141">
        <f t="shared" si="1"/>
        <v>0</v>
      </c>
      <c r="T32" s="187">
        <f>'07030210002540611'!T34+'07030210027000611'!T34+'07030210028000611'!T34</f>
        <v>0</v>
      </c>
      <c r="U32" s="151"/>
      <c r="V32" s="188">
        <f>'07030210002540612'!V34+'07030210021740612'!V34</f>
        <v>0</v>
      </c>
      <c r="W32" s="151"/>
      <c r="X32" s="151"/>
      <c r="Y32" s="189"/>
      <c r="Z32" s="151"/>
      <c r="AA32" s="141">
        <f t="shared" si="2"/>
        <v>0</v>
      </c>
      <c r="AB32" s="187">
        <f>'07030210002540611'!AB34+'07030210027000611'!AB34+'07030210028000611'!AB34</f>
        <v>0</v>
      </c>
      <c r="AC32" s="151"/>
      <c r="AD32" s="188">
        <f>'07030210002540612'!AD34+'07030210021740612'!AD34</f>
        <v>0</v>
      </c>
      <c r="AE32" s="151"/>
      <c r="AF32" s="151"/>
      <c r="AG32" s="189"/>
      <c r="AH32" s="151"/>
      <c r="AI32" s="152"/>
    </row>
    <row r="33" spans="2:35" x14ac:dyDescent="0.25">
      <c r="B33" s="79"/>
      <c r="C33" s="78"/>
      <c r="D33" s="78"/>
      <c r="E33" s="78"/>
      <c r="F33" s="78"/>
      <c r="G33" s="78"/>
      <c r="H33" s="78"/>
      <c r="I33" s="78"/>
      <c r="J33" s="78"/>
      <c r="K33" s="141">
        <f t="shared" si="0"/>
        <v>0</v>
      </c>
      <c r="L33" s="187">
        <f>'07030210002540611'!L35+'07030210027000611'!L35+'07030210028000611'!L35</f>
        <v>0</v>
      </c>
      <c r="M33" s="143"/>
      <c r="N33" s="188">
        <f>'07030210002540612'!N35+'07030210021740612'!N35</f>
        <v>0</v>
      </c>
      <c r="O33" s="143"/>
      <c r="P33" s="143"/>
      <c r="Q33" s="189">
        <f>'[1]00000000000000000130'!Q35+'[1]00000000000000000189'!Q35</f>
        <v>0</v>
      </c>
      <c r="R33" s="143"/>
      <c r="S33" s="141">
        <f t="shared" si="1"/>
        <v>0</v>
      </c>
      <c r="T33" s="187">
        <f>'07030210002540611'!T35+'07030210027000611'!T35+'07030210028000611'!T35</f>
        <v>0</v>
      </c>
      <c r="U33" s="143"/>
      <c r="V33" s="188">
        <f>'07030210002540612'!V35+'07030210021740612'!V35</f>
        <v>0</v>
      </c>
      <c r="W33" s="143"/>
      <c r="X33" s="143"/>
      <c r="Y33" s="183"/>
      <c r="Z33" s="143"/>
      <c r="AA33" s="141">
        <f t="shared" si="2"/>
        <v>0</v>
      </c>
      <c r="AB33" s="187">
        <f>'07030210002540611'!AB35+'07030210027000611'!AB35+'07030210028000611'!AB35</f>
        <v>0</v>
      </c>
      <c r="AC33" s="143"/>
      <c r="AD33" s="188">
        <f>'07030210002540612'!AD35+'07030210021740612'!AD35</f>
        <v>0</v>
      </c>
      <c r="AE33" s="143"/>
      <c r="AF33" s="143"/>
      <c r="AG33" s="183"/>
      <c r="AH33" s="143"/>
      <c r="AI33" s="135"/>
    </row>
    <row r="34" spans="2:35" s="140" customFormat="1" ht="21" x14ac:dyDescent="0.25">
      <c r="B34" s="75" t="s">
        <v>179</v>
      </c>
      <c r="C34" s="80">
        <v>220</v>
      </c>
      <c r="D34" s="80"/>
      <c r="E34" s="80"/>
      <c r="F34" s="80"/>
      <c r="G34" s="80"/>
      <c r="H34" s="80"/>
      <c r="I34" s="80"/>
      <c r="J34" s="80"/>
      <c r="K34" s="141">
        <f t="shared" si="0"/>
        <v>10000</v>
      </c>
      <c r="L34" s="187">
        <f>'07030210002540611'!L36+'07030210027000611'!L36+'07030210028000611'!L36</f>
        <v>10000</v>
      </c>
      <c r="M34" s="144">
        <f t="shared" ref="M34:R34" si="15">SUM(M36:M39)</f>
        <v>0</v>
      </c>
      <c r="N34" s="188">
        <f>'07030210002540612'!N36+'07030210021740612'!N36</f>
        <v>0</v>
      </c>
      <c r="O34" s="144">
        <f t="shared" si="15"/>
        <v>0</v>
      </c>
      <c r="P34" s="144">
        <f t="shared" si="15"/>
        <v>0</v>
      </c>
      <c r="Q34" s="189">
        <f>'[1]00000000000000000130'!Q36+'[1]00000000000000000189'!Q36</f>
        <v>0</v>
      </c>
      <c r="R34" s="144">
        <f t="shared" si="15"/>
        <v>0</v>
      </c>
      <c r="S34" s="141">
        <f t="shared" si="1"/>
        <v>10000</v>
      </c>
      <c r="T34" s="187">
        <f>'07030210002540611'!T36+'07030210027000611'!T36+'07030210028000611'!T36</f>
        <v>10000</v>
      </c>
      <c r="U34" s="144">
        <f t="shared" ref="U34:Z34" si="16">SUM(U36:U39)</f>
        <v>0</v>
      </c>
      <c r="V34" s="188">
        <f>'07030210002540612'!V36+'07030210021740612'!V36</f>
        <v>0</v>
      </c>
      <c r="W34" s="144">
        <f t="shared" si="16"/>
        <v>0</v>
      </c>
      <c r="X34" s="144">
        <f t="shared" si="16"/>
        <v>0</v>
      </c>
      <c r="Y34" s="186">
        <f t="shared" si="16"/>
        <v>0</v>
      </c>
      <c r="Z34" s="144">
        <f t="shared" si="16"/>
        <v>0</v>
      </c>
      <c r="AA34" s="141">
        <f t="shared" si="2"/>
        <v>10000</v>
      </c>
      <c r="AB34" s="187">
        <f>'07030210002540611'!AB36+'07030210027000611'!AB36+'07030210028000611'!AB36</f>
        <v>10000</v>
      </c>
      <c r="AC34" s="144">
        <f t="shared" ref="AC34:AH34" si="17">SUM(AC36:AC39)</f>
        <v>0</v>
      </c>
      <c r="AD34" s="188">
        <f>'07030210002540612'!AD36+'07030210021740612'!AD36</f>
        <v>0</v>
      </c>
      <c r="AE34" s="144">
        <f t="shared" si="17"/>
        <v>0</v>
      </c>
      <c r="AF34" s="144">
        <f t="shared" si="17"/>
        <v>0</v>
      </c>
      <c r="AG34" s="186">
        <f t="shared" si="17"/>
        <v>0</v>
      </c>
      <c r="AH34" s="144">
        <f t="shared" si="17"/>
        <v>0</v>
      </c>
      <c r="AI34" s="142" t="s">
        <v>180</v>
      </c>
    </row>
    <row r="35" spans="2:35" x14ac:dyDescent="0.25">
      <c r="B35" s="79" t="s">
        <v>23</v>
      </c>
      <c r="C35" s="81"/>
      <c r="D35" s="81"/>
      <c r="E35" s="81"/>
      <c r="F35" s="81"/>
      <c r="G35" s="81"/>
      <c r="H35" s="81"/>
      <c r="I35" s="81"/>
      <c r="J35" s="81"/>
      <c r="K35" s="141">
        <f t="shared" si="0"/>
        <v>0</v>
      </c>
      <c r="L35" s="187">
        <f>'07030210002540611'!L37+'07030210027000611'!L37+'07030210028000611'!L37</f>
        <v>0</v>
      </c>
      <c r="M35" s="143"/>
      <c r="N35" s="188">
        <f>'07030210002540612'!N37+'07030210021740612'!N37</f>
        <v>0</v>
      </c>
      <c r="O35" s="143"/>
      <c r="P35" s="143"/>
      <c r="Q35" s="189">
        <f>'[1]00000000000000000130'!Q37+'[1]00000000000000000189'!Q37</f>
        <v>0</v>
      </c>
      <c r="R35" s="143"/>
      <c r="S35" s="141">
        <f t="shared" si="1"/>
        <v>0</v>
      </c>
      <c r="T35" s="187">
        <f>'07030210002540611'!T37+'07030210027000611'!T37+'07030210028000611'!T37</f>
        <v>0</v>
      </c>
      <c r="U35" s="143"/>
      <c r="V35" s="188">
        <f>'07030210002540612'!V37+'07030210021740612'!V37</f>
        <v>0</v>
      </c>
      <c r="W35" s="143"/>
      <c r="X35" s="143"/>
      <c r="Y35" s="183"/>
      <c r="Z35" s="143"/>
      <c r="AA35" s="141">
        <f t="shared" si="2"/>
        <v>0</v>
      </c>
      <c r="AB35" s="187">
        <f>'07030210002540611'!AB37+'07030210027000611'!AB37+'07030210028000611'!AB37</f>
        <v>0</v>
      </c>
      <c r="AC35" s="143"/>
      <c r="AD35" s="188">
        <f>'07030210002540612'!AD37+'07030210021740612'!AD37</f>
        <v>0</v>
      </c>
      <c r="AE35" s="143"/>
      <c r="AF35" s="143"/>
      <c r="AG35" s="183"/>
      <c r="AH35" s="143"/>
      <c r="AI35" s="135"/>
    </row>
    <row r="36" spans="2:35" s="156" customFormat="1" ht="37.5" customHeight="1" x14ac:dyDescent="0.25">
      <c r="B36" s="79" t="s">
        <v>181</v>
      </c>
      <c r="C36" s="78"/>
      <c r="D36" s="78"/>
      <c r="E36" s="78"/>
      <c r="F36" s="78"/>
      <c r="G36" s="78"/>
      <c r="H36" s="78">
        <v>321</v>
      </c>
      <c r="I36" s="78">
        <v>264</v>
      </c>
      <c r="J36" s="78"/>
      <c r="K36" s="141">
        <f t="shared" si="0"/>
        <v>0</v>
      </c>
      <c r="L36" s="187">
        <f>'07030210002540611'!L38+'07030210027000611'!L38+'07030210028000611'!L38</f>
        <v>0</v>
      </c>
      <c r="M36" s="143"/>
      <c r="N36" s="188">
        <f>'07030210002540612'!N38+'07030210021740612'!N38</f>
        <v>0</v>
      </c>
      <c r="O36" s="143"/>
      <c r="P36" s="143"/>
      <c r="Q36" s="189">
        <f>'[1]00000000000000000130'!Q38+'[1]00000000000000000189'!Q38</f>
        <v>0</v>
      </c>
      <c r="R36" s="143"/>
      <c r="S36" s="141">
        <f t="shared" si="1"/>
        <v>0</v>
      </c>
      <c r="T36" s="187">
        <f>'07030210002540611'!T38+'07030210027000611'!T38+'07030210028000611'!T38</f>
        <v>0</v>
      </c>
      <c r="U36" s="143"/>
      <c r="V36" s="188">
        <f>'07030210002540612'!V38+'07030210021740612'!V38</f>
        <v>0</v>
      </c>
      <c r="W36" s="143"/>
      <c r="X36" s="143"/>
      <c r="Y36" s="183"/>
      <c r="Z36" s="143"/>
      <c r="AA36" s="141">
        <f t="shared" si="2"/>
        <v>0</v>
      </c>
      <c r="AB36" s="187">
        <f>'07030210002540611'!AB38+'07030210027000611'!AB38+'07030210028000611'!AB38</f>
        <v>0</v>
      </c>
      <c r="AC36" s="143"/>
      <c r="AD36" s="188">
        <f>'07030210002540612'!AD38+'07030210021740612'!AD38</f>
        <v>0</v>
      </c>
      <c r="AE36" s="143"/>
      <c r="AF36" s="143"/>
      <c r="AG36" s="183"/>
      <c r="AH36" s="143"/>
      <c r="AI36" s="135"/>
    </row>
    <row r="37" spans="2:35" s="156" customFormat="1" ht="69" customHeight="1" x14ac:dyDescent="0.25">
      <c r="B37" s="79" t="s">
        <v>182</v>
      </c>
      <c r="C37" s="78"/>
      <c r="D37" s="78"/>
      <c r="E37" s="78"/>
      <c r="F37" s="78"/>
      <c r="G37" s="78"/>
      <c r="H37" s="78">
        <v>111</v>
      </c>
      <c r="I37" s="78">
        <v>266</v>
      </c>
      <c r="J37" s="78" t="s">
        <v>259</v>
      </c>
      <c r="K37" s="141">
        <f t="shared" si="0"/>
        <v>10000</v>
      </c>
      <c r="L37" s="187">
        <f>'07030210002540611'!L39+'07030210027000611'!L39+'07030210028000611'!L39</f>
        <v>10000</v>
      </c>
      <c r="M37" s="143"/>
      <c r="N37" s="188">
        <f>'07030210002540612'!N39+'07030210021740612'!N39</f>
        <v>0</v>
      </c>
      <c r="O37" s="143"/>
      <c r="P37" s="143"/>
      <c r="Q37" s="189">
        <f>'[1]00000000000000000130'!Q39+'[1]00000000000000000189'!Q39</f>
        <v>0</v>
      </c>
      <c r="R37" s="143"/>
      <c r="S37" s="141">
        <f t="shared" si="1"/>
        <v>10000</v>
      </c>
      <c r="T37" s="187">
        <f>'07030210002540611'!T39+'07030210027000611'!T39+'07030210028000611'!T39</f>
        <v>10000</v>
      </c>
      <c r="U37" s="143"/>
      <c r="V37" s="188">
        <f>'07030210002540612'!V39+'07030210021740612'!V39</f>
        <v>0</v>
      </c>
      <c r="W37" s="143"/>
      <c r="X37" s="143"/>
      <c r="Y37" s="183"/>
      <c r="Z37" s="143"/>
      <c r="AA37" s="141">
        <f t="shared" si="2"/>
        <v>10000</v>
      </c>
      <c r="AB37" s="187">
        <f>'07030210002540611'!AB39+'07030210027000611'!AB39+'07030210028000611'!AB39</f>
        <v>10000</v>
      </c>
      <c r="AC37" s="143"/>
      <c r="AD37" s="188">
        <f>'07030210002540612'!AD39+'07030210021740612'!AD39</f>
        <v>0</v>
      </c>
      <c r="AE37" s="143"/>
      <c r="AF37" s="143"/>
      <c r="AG37" s="183"/>
      <c r="AH37" s="143"/>
      <c r="AI37" s="135"/>
    </row>
    <row r="38" spans="2:35" s="156" customFormat="1" ht="50.25" customHeight="1" x14ac:dyDescent="0.25">
      <c r="B38" s="79" t="s">
        <v>182</v>
      </c>
      <c r="C38" s="78"/>
      <c r="D38" s="78"/>
      <c r="E38" s="78"/>
      <c r="F38" s="78"/>
      <c r="G38" s="78"/>
      <c r="H38" s="78">
        <v>119</v>
      </c>
      <c r="I38" s="78">
        <v>266</v>
      </c>
      <c r="J38" s="78"/>
      <c r="K38" s="141">
        <f t="shared" si="0"/>
        <v>0</v>
      </c>
      <c r="L38" s="187">
        <f>'07030210002540611'!L40+'07030210027000611'!L40+'07030210028000611'!L40</f>
        <v>0</v>
      </c>
      <c r="M38" s="143"/>
      <c r="N38" s="188">
        <f>'07030210002540612'!N40+'07030210021740612'!N40</f>
        <v>0</v>
      </c>
      <c r="O38" s="143"/>
      <c r="P38" s="143"/>
      <c r="Q38" s="189">
        <f>'[1]00000000000000000130'!Q40+'[1]00000000000000000189'!Q40</f>
        <v>0</v>
      </c>
      <c r="R38" s="143"/>
      <c r="S38" s="141">
        <f t="shared" si="1"/>
        <v>0</v>
      </c>
      <c r="T38" s="187">
        <f>'07030210002540611'!T40+'07030210027000611'!T40+'07030210028000611'!T40</f>
        <v>0</v>
      </c>
      <c r="U38" s="143"/>
      <c r="V38" s="188">
        <f>'07030210002540612'!V40+'07030210021740612'!V40</f>
        <v>0</v>
      </c>
      <c r="W38" s="143"/>
      <c r="X38" s="143"/>
      <c r="Y38" s="183"/>
      <c r="Z38" s="143"/>
      <c r="AA38" s="141">
        <f t="shared" si="2"/>
        <v>0</v>
      </c>
      <c r="AB38" s="187">
        <f>'07030210002540611'!AB40+'07030210027000611'!AB40+'07030210028000611'!AB40</f>
        <v>0</v>
      </c>
      <c r="AC38" s="143"/>
      <c r="AD38" s="188">
        <f>'07030210002540612'!AD40+'07030210021740612'!AD40</f>
        <v>0</v>
      </c>
      <c r="AE38" s="143"/>
      <c r="AF38" s="143"/>
      <c r="AG38" s="183"/>
      <c r="AH38" s="143"/>
      <c r="AI38" s="135"/>
    </row>
    <row r="39" spans="2:35" x14ac:dyDescent="0.25">
      <c r="B39" s="79"/>
      <c r="C39" s="81"/>
      <c r="D39" s="81"/>
      <c r="E39" s="81"/>
      <c r="F39" s="81"/>
      <c r="G39" s="81"/>
      <c r="H39" s="81"/>
      <c r="I39" s="81"/>
      <c r="J39" s="81"/>
      <c r="K39" s="141">
        <f t="shared" si="0"/>
        <v>0</v>
      </c>
      <c r="L39" s="187">
        <f>'07030210002540611'!L41+'07030210027000611'!L41+'07030210028000611'!L41</f>
        <v>0</v>
      </c>
      <c r="M39" s="143"/>
      <c r="N39" s="188">
        <f>'07030210002540612'!N41+'07030210021740612'!N41</f>
        <v>0</v>
      </c>
      <c r="O39" s="143"/>
      <c r="P39" s="143"/>
      <c r="Q39" s="189">
        <f>'[1]00000000000000000130'!Q41+'[1]00000000000000000189'!Q41</f>
        <v>0</v>
      </c>
      <c r="R39" s="143"/>
      <c r="S39" s="141">
        <f t="shared" si="1"/>
        <v>0</v>
      </c>
      <c r="T39" s="187">
        <f>'07030210002540611'!T41+'07030210027000611'!T41+'07030210028000611'!T41</f>
        <v>0</v>
      </c>
      <c r="U39" s="143"/>
      <c r="V39" s="188">
        <f>'07030210002540612'!V41+'07030210021740612'!V41</f>
        <v>0</v>
      </c>
      <c r="W39" s="143"/>
      <c r="X39" s="143"/>
      <c r="Y39" s="183"/>
      <c r="Z39" s="143"/>
      <c r="AA39" s="141">
        <f t="shared" si="2"/>
        <v>0</v>
      </c>
      <c r="AB39" s="187">
        <f>'07030210002540611'!AB41+'07030210027000611'!AB41+'07030210028000611'!AB41</f>
        <v>0</v>
      </c>
      <c r="AC39" s="143"/>
      <c r="AD39" s="188">
        <f>'07030210002540612'!AD41+'07030210021740612'!AD41</f>
        <v>0</v>
      </c>
      <c r="AE39" s="143"/>
      <c r="AF39" s="143"/>
      <c r="AG39" s="183"/>
      <c r="AH39" s="143"/>
      <c r="AI39" s="135"/>
    </row>
    <row r="40" spans="2:35" s="140" customFormat="1" ht="21" x14ac:dyDescent="0.25">
      <c r="B40" s="75" t="s">
        <v>183</v>
      </c>
      <c r="C40" s="80">
        <v>230</v>
      </c>
      <c r="D40" s="80"/>
      <c r="E40" s="80"/>
      <c r="F40" s="80"/>
      <c r="G40" s="80"/>
      <c r="H40" s="80"/>
      <c r="I40" s="80"/>
      <c r="J40" s="80"/>
      <c r="K40" s="141">
        <f t="shared" si="0"/>
        <v>17200</v>
      </c>
      <c r="L40" s="187">
        <f>'07030210002540611'!L42+'07030210027000611'!L42+'07030210028000611'!L42</f>
        <v>17200</v>
      </c>
      <c r="M40" s="144">
        <f t="shared" ref="M40:R40" si="18">SUM(M42:M45)</f>
        <v>0</v>
      </c>
      <c r="N40" s="188">
        <f>'07030210002540612'!N42+'07030210021740612'!N42</f>
        <v>0</v>
      </c>
      <c r="O40" s="144">
        <f t="shared" si="18"/>
        <v>0</v>
      </c>
      <c r="P40" s="144">
        <f t="shared" si="18"/>
        <v>0</v>
      </c>
      <c r="Q40" s="189">
        <v>0</v>
      </c>
      <c r="R40" s="144">
        <f t="shared" si="18"/>
        <v>0</v>
      </c>
      <c r="S40" s="141">
        <f t="shared" si="1"/>
        <v>17200</v>
      </c>
      <c r="T40" s="187">
        <f>'07030210002540611'!T42+'07030210027000611'!T42+'07030210028000611'!T42</f>
        <v>17200</v>
      </c>
      <c r="U40" s="144">
        <f t="shared" ref="U40:Z40" si="19">SUM(U42:U45)</f>
        <v>0</v>
      </c>
      <c r="V40" s="188">
        <f>'07030210002540612'!V42+'07030210021740612'!V42</f>
        <v>0</v>
      </c>
      <c r="W40" s="144">
        <f t="shared" si="19"/>
        <v>0</v>
      </c>
      <c r="X40" s="144">
        <f t="shared" si="19"/>
        <v>0</v>
      </c>
      <c r="Y40" s="186">
        <f t="shared" si="19"/>
        <v>0</v>
      </c>
      <c r="Z40" s="144">
        <f t="shared" si="19"/>
        <v>0</v>
      </c>
      <c r="AA40" s="141">
        <f t="shared" si="2"/>
        <v>17200</v>
      </c>
      <c r="AB40" s="187">
        <f>'07030210002540611'!AB42+'07030210027000611'!AB42+'07030210028000611'!AB42</f>
        <v>17200</v>
      </c>
      <c r="AC40" s="144">
        <f t="shared" ref="AC40:AH40" si="20">SUM(AC42:AC45)</f>
        <v>0</v>
      </c>
      <c r="AD40" s="188">
        <f>'07030210002540612'!AD42+'07030210021740612'!AD42</f>
        <v>0</v>
      </c>
      <c r="AE40" s="144">
        <f t="shared" si="20"/>
        <v>0</v>
      </c>
      <c r="AF40" s="144">
        <f t="shared" si="20"/>
        <v>0</v>
      </c>
      <c r="AG40" s="186">
        <f t="shared" si="20"/>
        <v>0</v>
      </c>
      <c r="AH40" s="144">
        <f t="shared" si="20"/>
        <v>0</v>
      </c>
      <c r="AI40" s="142" t="s">
        <v>184</v>
      </c>
    </row>
    <row r="41" spans="2:35" x14ac:dyDescent="0.25">
      <c r="B41" s="79" t="s">
        <v>23</v>
      </c>
      <c r="C41" s="81"/>
      <c r="D41" s="81"/>
      <c r="E41" s="81"/>
      <c r="F41" s="81"/>
      <c r="G41" s="81"/>
      <c r="H41" s="81"/>
      <c r="I41" s="81"/>
      <c r="J41" s="81"/>
      <c r="K41" s="141">
        <f t="shared" si="0"/>
        <v>0</v>
      </c>
      <c r="L41" s="187">
        <f>'07030210002540611'!L43+'07030210027000611'!L43+'07030210028000611'!L43</f>
        <v>0</v>
      </c>
      <c r="M41" s="143"/>
      <c r="N41" s="188">
        <f>'07030210002540612'!N43+'07030210021740612'!N43</f>
        <v>0</v>
      </c>
      <c r="O41" s="143"/>
      <c r="P41" s="143"/>
      <c r="Q41" s="189">
        <f>'[1]00000000000000000130'!Q43+'[1]00000000000000000189'!Q43</f>
        <v>0</v>
      </c>
      <c r="R41" s="143"/>
      <c r="S41" s="141">
        <f t="shared" si="1"/>
        <v>0</v>
      </c>
      <c r="T41" s="187">
        <f>'07030210002540611'!T43+'07030210027000611'!T43+'07030210028000611'!T43</f>
        <v>0</v>
      </c>
      <c r="U41" s="143"/>
      <c r="V41" s="188">
        <f>'07030210002540612'!V43+'07030210021740612'!V43</f>
        <v>0</v>
      </c>
      <c r="W41" s="143"/>
      <c r="X41" s="143"/>
      <c r="Y41" s="183"/>
      <c r="Z41" s="143"/>
      <c r="AA41" s="141">
        <f t="shared" si="2"/>
        <v>0</v>
      </c>
      <c r="AB41" s="187">
        <f>'07030210002540611'!AB43+'07030210027000611'!AB43+'07030210028000611'!AB43</f>
        <v>0</v>
      </c>
      <c r="AC41" s="143"/>
      <c r="AD41" s="188">
        <f>'07030210002540612'!AD43+'07030210021740612'!AD43</f>
        <v>0</v>
      </c>
      <c r="AE41" s="143"/>
      <c r="AF41" s="143"/>
      <c r="AG41" s="183"/>
      <c r="AH41" s="143"/>
      <c r="AI41" s="135"/>
    </row>
    <row r="42" spans="2:35" ht="27" customHeight="1" x14ac:dyDescent="0.25">
      <c r="B42" s="79" t="s">
        <v>185</v>
      </c>
      <c r="C42" s="81"/>
      <c r="D42" s="81"/>
      <c r="E42" s="81"/>
      <c r="F42" s="81"/>
      <c r="G42" s="81"/>
      <c r="H42" s="81">
        <v>851</v>
      </c>
      <c r="I42" s="81">
        <v>291</v>
      </c>
      <c r="J42" s="81"/>
      <c r="K42" s="141">
        <f t="shared" si="0"/>
        <v>0</v>
      </c>
      <c r="L42" s="187">
        <f>'07030210002540611'!L44+'07030210027000611'!L44+'07030210028000611'!L44</f>
        <v>0</v>
      </c>
      <c r="M42" s="143"/>
      <c r="N42" s="188">
        <f>'07030210002540612'!N44+'07030210021740612'!N44</f>
        <v>0</v>
      </c>
      <c r="O42" s="143"/>
      <c r="P42" s="143"/>
      <c r="Q42" s="189">
        <f>'[1]00000000000000000130'!Q44+'[1]00000000000000000189'!Q44</f>
        <v>0</v>
      </c>
      <c r="R42" s="143"/>
      <c r="S42" s="141">
        <f t="shared" si="1"/>
        <v>0</v>
      </c>
      <c r="T42" s="187">
        <f>'07030210002540611'!T44+'07030210027000611'!T44+'07030210028000611'!T44</f>
        <v>0</v>
      </c>
      <c r="U42" s="143"/>
      <c r="V42" s="188">
        <f>'07030210002540612'!V44+'07030210021740612'!V44</f>
        <v>0</v>
      </c>
      <c r="W42" s="143"/>
      <c r="X42" s="143"/>
      <c r="Y42" s="183"/>
      <c r="Z42" s="143"/>
      <c r="AA42" s="141">
        <f t="shared" si="2"/>
        <v>0</v>
      </c>
      <c r="AB42" s="187">
        <f>'07030210002540611'!AB44+'07030210027000611'!AB44+'07030210028000611'!AB44</f>
        <v>0</v>
      </c>
      <c r="AC42" s="143"/>
      <c r="AD42" s="188">
        <f>'07030210002540612'!AD44+'07030210021740612'!AD44</f>
        <v>0</v>
      </c>
      <c r="AE42" s="143"/>
      <c r="AF42" s="143"/>
      <c r="AG42" s="183"/>
      <c r="AH42" s="143"/>
      <c r="AI42" s="135"/>
    </row>
    <row r="43" spans="2:35" ht="24" customHeight="1" x14ac:dyDescent="0.25">
      <c r="B43" s="79" t="s">
        <v>186</v>
      </c>
      <c r="C43" s="81"/>
      <c r="D43" s="81"/>
      <c r="E43" s="81"/>
      <c r="F43" s="81"/>
      <c r="G43" s="81"/>
      <c r="H43" s="81">
        <v>852</v>
      </c>
      <c r="I43" s="81">
        <v>291</v>
      </c>
      <c r="J43" s="81"/>
      <c r="K43" s="141">
        <f t="shared" si="0"/>
        <v>0</v>
      </c>
      <c r="L43" s="187">
        <f>'07030210002540611'!L45+'07030210027000611'!L45+'07030210028000611'!L45</f>
        <v>0</v>
      </c>
      <c r="M43" s="143"/>
      <c r="N43" s="188">
        <f>'07030210002540612'!N45+'07030210021740612'!N45</f>
        <v>0</v>
      </c>
      <c r="O43" s="143"/>
      <c r="P43" s="143"/>
      <c r="Q43" s="189">
        <f>'[1]00000000000000000130'!Q45+'[1]00000000000000000189'!Q45</f>
        <v>0</v>
      </c>
      <c r="R43" s="143"/>
      <c r="S43" s="141">
        <f t="shared" si="1"/>
        <v>0</v>
      </c>
      <c r="T43" s="187">
        <f>'07030210002540611'!T45+'07030210027000611'!T45+'07030210028000611'!T45</f>
        <v>0</v>
      </c>
      <c r="U43" s="143"/>
      <c r="V43" s="188">
        <f>'07030210002540612'!V45+'07030210021740612'!V45</f>
        <v>0</v>
      </c>
      <c r="W43" s="143"/>
      <c r="X43" s="143"/>
      <c r="Y43" s="183"/>
      <c r="Z43" s="143"/>
      <c r="AA43" s="141">
        <f t="shared" si="2"/>
        <v>0</v>
      </c>
      <c r="AB43" s="187">
        <f>'07030210002540611'!AB45+'07030210027000611'!AB45+'07030210028000611'!AB45</f>
        <v>0</v>
      </c>
      <c r="AC43" s="143"/>
      <c r="AD43" s="188">
        <f>'07030210002540612'!AD45+'07030210021740612'!AD45</f>
        <v>0</v>
      </c>
      <c r="AE43" s="143"/>
      <c r="AF43" s="143"/>
      <c r="AG43" s="183"/>
      <c r="AH43" s="143"/>
      <c r="AI43" s="135"/>
    </row>
    <row r="44" spans="2:35" ht="38.25" customHeight="1" x14ac:dyDescent="0.25">
      <c r="B44" s="79" t="s">
        <v>187</v>
      </c>
      <c r="C44" s="81"/>
      <c r="D44" s="81"/>
      <c r="E44" s="81"/>
      <c r="F44" s="81"/>
      <c r="G44" s="81"/>
      <c r="H44" s="81">
        <v>853</v>
      </c>
      <c r="I44" s="81">
        <v>291</v>
      </c>
      <c r="J44" s="81"/>
      <c r="K44" s="141">
        <f t="shared" si="0"/>
        <v>17200</v>
      </c>
      <c r="L44" s="187">
        <f>'07030210002540611'!L46+'07030210027000611'!L46+'07030210028000611'!L46</f>
        <v>17200</v>
      </c>
      <c r="M44" s="143"/>
      <c r="N44" s="188">
        <f>'07030210002540612'!N46+'07030210021740612'!N46</f>
        <v>0</v>
      </c>
      <c r="O44" s="143"/>
      <c r="P44" s="143"/>
      <c r="Q44" s="189"/>
      <c r="R44" s="143"/>
      <c r="S44" s="141">
        <f t="shared" si="1"/>
        <v>17200</v>
      </c>
      <c r="T44" s="187">
        <f>'07030210002540611'!T46+'07030210027000611'!T46+'07030210028000611'!T46</f>
        <v>17200</v>
      </c>
      <c r="U44" s="143"/>
      <c r="V44" s="188">
        <f>'07030210002540612'!V46+'07030210021740612'!V46</f>
        <v>0</v>
      </c>
      <c r="W44" s="143"/>
      <c r="X44" s="143"/>
      <c r="Y44" s="183"/>
      <c r="Z44" s="143"/>
      <c r="AA44" s="141">
        <f t="shared" si="2"/>
        <v>17200</v>
      </c>
      <c r="AB44" s="187">
        <f>'07030210002540611'!AB46+'07030210027000611'!AB46+'07030210028000611'!AB46</f>
        <v>17200</v>
      </c>
      <c r="AC44" s="143"/>
      <c r="AD44" s="188">
        <f>'07030210002540612'!AD46+'07030210021740612'!AD46</f>
        <v>0</v>
      </c>
      <c r="AE44" s="143"/>
      <c r="AF44" s="143"/>
      <c r="AG44" s="183"/>
      <c r="AH44" s="143"/>
      <c r="AI44" s="135"/>
    </row>
    <row r="45" spans="2:35" x14ac:dyDescent="0.25">
      <c r="B45" s="79"/>
      <c r="C45" s="81"/>
      <c r="D45" s="81"/>
      <c r="E45" s="81"/>
      <c r="F45" s="81"/>
      <c r="G45" s="81"/>
      <c r="H45" s="81"/>
      <c r="I45" s="81"/>
      <c r="J45" s="81"/>
      <c r="K45" s="141">
        <f t="shared" si="0"/>
        <v>0</v>
      </c>
      <c r="L45" s="187">
        <f>'07030210002540611'!L47+'07030210027000611'!L47+'07030210028000611'!L47</f>
        <v>0</v>
      </c>
      <c r="M45" s="143"/>
      <c r="N45" s="188">
        <f>'07030210002540612'!N47+'07030210021740612'!N47</f>
        <v>0</v>
      </c>
      <c r="O45" s="143"/>
      <c r="P45" s="143"/>
      <c r="Q45" s="189">
        <f>'[1]00000000000000000130'!Q47+'[1]00000000000000000189'!Q47</f>
        <v>0</v>
      </c>
      <c r="R45" s="143"/>
      <c r="S45" s="141">
        <f t="shared" si="1"/>
        <v>0</v>
      </c>
      <c r="T45" s="187">
        <f>'07030210002540611'!T47+'07030210027000611'!T47+'07030210028000611'!T47</f>
        <v>0</v>
      </c>
      <c r="U45" s="143"/>
      <c r="V45" s="188">
        <f>'07030210002540612'!V47+'07030210021740612'!V47</f>
        <v>0</v>
      </c>
      <c r="W45" s="143"/>
      <c r="X45" s="143"/>
      <c r="Y45" s="183"/>
      <c r="Z45" s="143"/>
      <c r="AA45" s="141">
        <f t="shared" si="2"/>
        <v>0</v>
      </c>
      <c r="AB45" s="187">
        <f>'07030210002540611'!AB47+'07030210027000611'!AB47+'07030210028000611'!AB47</f>
        <v>0</v>
      </c>
      <c r="AC45" s="143"/>
      <c r="AD45" s="188">
        <f>'07030210002540612'!AD47+'07030210021740612'!AD47</f>
        <v>0</v>
      </c>
      <c r="AE45" s="143"/>
      <c r="AF45" s="143"/>
      <c r="AG45" s="183"/>
      <c r="AH45" s="143"/>
      <c r="AI45" s="135"/>
    </row>
    <row r="46" spans="2:35" s="140" customFormat="1" ht="21" x14ac:dyDescent="0.25">
      <c r="B46" s="75" t="s">
        <v>65</v>
      </c>
      <c r="C46" s="80">
        <v>240</v>
      </c>
      <c r="D46" s="80"/>
      <c r="E46" s="80"/>
      <c r="F46" s="80"/>
      <c r="G46" s="80"/>
      <c r="H46" s="80"/>
      <c r="I46" s="80"/>
      <c r="J46" s="80"/>
      <c r="K46" s="141">
        <f t="shared" si="0"/>
        <v>0</v>
      </c>
      <c r="L46" s="187">
        <f>'07030210002540611'!L48+'07030210027000611'!L48+'07030210028000611'!L48</f>
        <v>0</v>
      </c>
      <c r="M46" s="141"/>
      <c r="N46" s="188">
        <f>'07030210002540612'!N48+'07030210021740612'!N48</f>
        <v>0</v>
      </c>
      <c r="O46" s="141"/>
      <c r="P46" s="141"/>
      <c r="Q46" s="189">
        <f>'[1]00000000000000000130'!Q48+'[1]00000000000000000189'!Q48</f>
        <v>0</v>
      </c>
      <c r="R46" s="141"/>
      <c r="S46" s="141">
        <f t="shared" si="1"/>
        <v>0</v>
      </c>
      <c r="T46" s="187">
        <f>'07030210002540611'!T48+'07030210027000611'!T48+'07030210028000611'!T48</f>
        <v>0</v>
      </c>
      <c r="U46" s="141"/>
      <c r="V46" s="188">
        <f>'07030210002540612'!V48+'07030210021740612'!V48</f>
        <v>0</v>
      </c>
      <c r="W46" s="141"/>
      <c r="X46" s="141"/>
      <c r="Y46" s="180"/>
      <c r="Z46" s="141"/>
      <c r="AA46" s="141">
        <f t="shared" si="2"/>
        <v>0</v>
      </c>
      <c r="AB46" s="187">
        <f>'07030210002540611'!AB48+'07030210027000611'!AB48+'07030210028000611'!AB48</f>
        <v>0</v>
      </c>
      <c r="AC46" s="141"/>
      <c r="AD46" s="188">
        <f>'07030210002540612'!AD48+'07030210021740612'!AD48</f>
        <v>0</v>
      </c>
      <c r="AE46" s="141"/>
      <c r="AF46" s="141"/>
      <c r="AG46" s="180"/>
      <c r="AH46" s="141"/>
      <c r="AI46" s="142" t="s">
        <v>188</v>
      </c>
    </row>
    <row r="47" spans="2:35" x14ac:dyDescent="0.25">
      <c r="B47" s="82"/>
      <c r="C47" s="83"/>
      <c r="D47" s="83"/>
      <c r="E47" s="83"/>
      <c r="F47" s="83"/>
      <c r="G47" s="83"/>
      <c r="H47" s="83"/>
      <c r="I47" s="83"/>
      <c r="J47" s="83"/>
      <c r="K47" s="141">
        <f t="shared" si="0"/>
        <v>0</v>
      </c>
      <c r="L47" s="187">
        <f>'07030210002540611'!L49+'07030210027000611'!L49+'07030210028000611'!L49</f>
        <v>0</v>
      </c>
      <c r="M47" s="157"/>
      <c r="N47" s="188">
        <f>'07030210002540612'!N49+'07030210021740612'!N49</f>
        <v>0</v>
      </c>
      <c r="O47" s="157"/>
      <c r="P47" s="157"/>
      <c r="Q47" s="189">
        <f>'[1]00000000000000000130'!Q49+'[1]00000000000000000189'!Q49</f>
        <v>0</v>
      </c>
      <c r="R47" s="157"/>
      <c r="S47" s="141">
        <f t="shared" si="1"/>
        <v>0</v>
      </c>
      <c r="T47" s="187">
        <f>'07030210002540611'!T49+'07030210027000611'!T49+'07030210028000611'!T49</f>
        <v>0</v>
      </c>
      <c r="U47" s="157"/>
      <c r="V47" s="188">
        <f>'07030210002540612'!V49+'07030210021740612'!V49</f>
        <v>0</v>
      </c>
      <c r="W47" s="157"/>
      <c r="X47" s="157"/>
      <c r="Y47" s="180"/>
      <c r="Z47" s="157"/>
      <c r="AA47" s="141">
        <f t="shared" si="2"/>
        <v>0</v>
      </c>
      <c r="AB47" s="187">
        <f>'07030210002540611'!AB49+'07030210027000611'!AB49+'07030210028000611'!AB49</f>
        <v>0</v>
      </c>
      <c r="AC47" s="157"/>
      <c r="AD47" s="188">
        <f>'07030210002540612'!AD49+'07030210021740612'!AD49</f>
        <v>0</v>
      </c>
      <c r="AE47" s="157"/>
      <c r="AF47" s="157"/>
      <c r="AG47" s="180"/>
      <c r="AH47" s="157"/>
      <c r="AI47" s="135"/>
    </row>
    <row r="48" spans="2:35" s="140" customFormat="1" ht="56.25" x14ac:dyDescent="0.25">
      <c r="B48" s="84" t="s">
        <v>189</v>
      </c>
      <c r="C48" s="80">
        <v>250</v>
      </c>
      <c r="D48" s="80"/>
      <c r="E48" s="80"/>
      <c r="F48" s="80"/>
      <c r="G48" s="80"/>
      <c r="H48" s="80"/>
      <c r="I48" s="80"/>
      <c r="J48" s="80"/>
      <c r="K48" s="141">
        <f t="shared" si="0"/>
        <v>0</v>
      </c>
      <c r="L48" s="187">
        <f>'07030210002540611'!L50+'07030210027000611'!L50+'07030210028000611'!L50</f>
        <v>0</v>
      </c>
      <c r="M48" s="141"/>
      <c r="N48" s="188">
        <f>'07030210002540612'!N50+'07030210021740612'!N50</f>
        <v>0</v>
      </c>
      <c r="O48" s="141"/>
      <c r="P48" s="141"/>
      <c r="Q48" s="189">
        <f>'[1]00000000000000000130'!Q50+'[1]00000000000000000189'!Q50</f>
        <v>0</v>
      </c>
      <c r="R48" s="141"/>
      <c r="S48" s="141">
        <f t="shared" si="1"/>
        <v>0</v>
      </c>
      <c r="T48" s="187">
        <f>'07030210002540611'!T50+'07030210027000611'!T50+'07030210028000611'!T50</f>
        <v>0</v>
      </c>
      <c r="U48" s="141"/>
      <c r="V48" s="188">
        <f>'07030210002540612'!V50+'07030210021740612'!V50</f>
        <v>0</v>
      </c>
      <c r="W48" s="141"/>
      <c r="X48" s="141"/>
      <c r="Y48" s="180"/>
      <c r="Z48" s="141"/>
      <c r="AA48" s="141">
        <f t="shared" si="2"/>
        <v>0</v>
      </c>
      <c r="AB48" s="187">
        <f>'07030210002540611'!AB50+'07030210027000611'!AB50+'07030210028000611'!AB50</f>
        <v>0</v>
      </c>
      <c r="AC48" s="141"/>
      <c r="AD48" s="188">
        <f>'07030210002540612'!AD50+'07030210021740612'!AD50</f>
        <v>0</v>
      </c>
      <c r="AE48" s="141"/>
      <c r="AF48" s="141"/>
      <c r="AG48" s="180"/>
      <c r="AH48" s="141"/>
      <c r="AI48" s="142" t="s">
        <v>190</v>
      </c>
    </row>
    <row r="49" spans="2:35" x14ac:dyDescent="0.25">
      <c r="B49" s="82"/>
      <c r="C49" s="83"/>
      <c r="D49" s="83"/>
      <c r="E49" s="83"/>
      <c r="F49" s="83"/>
      <c r="G49" s="83"/>
      <c r="H49" s="83"/>
      <c r="I49" s="83"/>
      <c r="J49" s="83"/>
      <c r="K49" s="141">
        <f t="shared" si="0"/>
        <v>0</v>
      </c>
      <c r="L49" s="187">
        <f>'07030210002540611'!L51+'07030210027000611'!L51+'07030210028000611'!L51</f>
        <v>0</v>
      </c>
      <c r="M49" s="158"/>
      <c r="N49" s="188">
        <f>'07030210002540612'!N51+'07030210021740612'!N51</f>
        <v>0</v>
      </c>
      <c r="O49" s="158"/>
      <c r="P49" s="158"/>
      <c r="Q49" s="189">
        <f>'[1]00000000000000000130'!Q51+'[1]00000000000000000189'!Q51</f>
        <v>0</v>
      </c>
      <c r="R49" s="158"/>
      <c r="S49" s="141">
        <f t="shared" si="1"/>
        <v>0</v>
      </c>
      <c r="T49" s="187">
        <f>'07030210002540611'!T51+'07030210027000611'!T51+'07030210028000611'!T51</f>
        <v>0</v>
      </c>
      <c r="U49" s="158"/>
      <c r="V49" s="188">
        <f>'07030210002540612'!V51+'07030210021740612'!V51</f>
        <v>0</v>
      </c>
      <c r="W49" s="158"/>
      <c r="X49" s="158"/>
      <c r="Y49" s="180"/>
      <c r="Z49" s="158"/>
      <c r="AA49" s="141">
        <f t="shared" si="2"/>
        <v>0</v>
      </c>
      <c r="AB49" s="187">
        <f>'07030210002540611'!AB51+'07030210027000611'!AB51+'07030210028000611'!AB51</f>
        <v>0</v>
      </c>
      <c r="AC49" s="158"/>
      <c r="AD49" s="188">
        <f>'07030210002540612'!AD51+'07030210021740612'!AD51</f>
        <v>0</v>
      </c>
      <c r="AE49" s="158"/>
      <c r="AF49" s="158"/>
      <c r="AG49" s="180"/>
      <c r="AH49" s="158"/>
      <c r="AI49" s="135"/>
    </row>
    <row r="50" spans="2:35" s="140" customFormat="1" ht="21" x14ac:dyDescent="0.25">
      <c r="B50" s="75" t="s">
        <v>191</v>
      </c>
      <c r="C50" s="80">
        <v>260</v>
      </c>
      <c r="D50" s="80" t="s">
        <v>55</v>
      </c>
      <c r="E50" s="80" t="s">
        <v>55</v>
      </c>
      <c r="F50" s="80" t="s">
        <v>55</v>
      </c>
      <c r="G50" s="80" t="s">
        <v>55</v>
      </c>
      <c r="H50" s="80" t="s">
        <v>55</v>
      </c>
      <c r="I50" s="80" t="s">
        <v>55</v>
      </c>
      <c r="J50" s="80" t="s">
        <v>55</v>
      </c>
      <c r="K50" s="141">
        <f t="shared" si="0"/>
        <v>783700</v>
      </c>
      <c r="L50" s="187">
        <f>'07030210002540611'!L52+'07030210027000611'!L52+'07030210028000611'!L52</f>
        <v>374300</v>
      </c>
      <c r="M50" s="144">
        <f t="shared" ref="M50:R50" si="21">M51+M52+M53+M58+M59+M75+M85+M86+M89+M90+M99</f>
        <v>0</v>
      </c>
      <c r="N50" s="188">
        <f>'07030210002540612'!N52+'07030210021740612'!N52</f>
        <v>409400</v>
      </c>
      <c r="O50" s="144">
        <f t="shared" si="21"/>
        <v>0</v>
      </c>
      <c r="P50" s="144">
        <f t="shared" si="21"/>
        <v>0</v>
      </c>
      <c r="Q50" s="189">
        <v>0</v>
      </c>
      <c r="R50" s="144">
        <f t="shared" si="21"/>
        <v>0</v>
      </c>
      <c r="S50" s="141">
        <f t="shared" si="1"/>
        <v>637700</v>
      </c>
      <c r="T50" s="187">
        <f>'07030210002540611'!T52+'07030210027000611'!T52+'07030210028000611'!T52</f>
        <v>349000</v>
      </c>
      <c r="U50" s="144">
        <f t="shared" ref="U50:Z50" si="22">U51+U52+U53+U58+U59+U75+U85+U86+U89+U90+U99</f>
        <v>0</v>
      </c>
      <c r="V50" s="188">
        <f>'07030210002540612'!V52+'07030210021740612'!V52</f>
        <v>288700</v>
      </c>
      <c r="W50" s="144">
        <f t="shared" si="22"/>
        <v>0</v>
      </c>
      <c r="X50" s="144">
        <f t="shared" si="22"/>
        <v>0</v>
      </c>
      <c r="Y50" s="186">
        <f t="shared" si="22"/>
        <v>0</v>
      </c>
      <c r="Z50" s="144">
        <f t="shared" si="22"/>
        <v>0</v>
      </c>
      <c r="AA50" s="141">
        <f t="shared" si="2"/>
        <v>637700</v>
      </c>
      <c r="AB50" s="187">
        <f>'07030210002540611'!AB52+'07030210027000611'!AB52+'07030210028000611'!AB52</f>
        <v>349000</v>
      </c>
      <c r="AC50" s="144">
        <f t="shared" ref="AC50:AH50" si="23">AC51+AC52+AC53+AC58+AC59+AC75+AC85+AC86+AC89+AC90+AC99</f>
        <v>0</v>
      </c>
      <c r="AD50" s="188">
        <f>'07030210002540612'!AD52+'07030210021740612'!AD52</f>
        <v>288700</v>
      </c>
      <c r="AE50" s="144">
        <f t="shared" si="23"/>
        <v>0</v>
      </c>
      <c r="AF50" s="144">
        <f t="shared" si="23"/>
        <v>0</v>
      </c>
      <c r="AG50" s="186">
        <f t="shared" si="23"/>
        <v>0</v>
      </c>
      <c r="AH50" s="144">
        <f t="shared" si="23"/>
        <v>0</v>
      </c>
      <c r="AI50" s="142" t="s">
        <v>192</v>
      </c>
    </row>
    <row r="51" spans="2:35" s="153" customFormat="1" x14ac:dyDescent="0.25">
      <c r="B51" s="145" t="s">
        <v>193</v>
      </c>
      <c r="C51" s="83"/>
      <c r="D51" s="83"/>
      <c r="E51" s="83"/>
      <c r="F51" s="83"/>
      <c r="G51" s="83"/>
      <c r="H51" s="83">
        <v>244</v>
      </c>
      <c r="I51" s="83">
        <v>221</v>
      </c>
      <c r="J51" s="83"/>
      <c r="K51" s="141">
        <f t="shared" si="0"/>
        <v>35000</v>
      </c>
      <c r="L51" s="187">
        <f>'07030210002540611'!L53+'07030210027000611'!L53+'07030210028000611'!L53</f>
        <v>35000</v>
      </c>
      <c r="M51" s="157"/>
      <c r="N51" s="188">
        <f>'07030210002540612'!N53+'07030210021740612'!N53</f>
        <v>0</v>
      </c>
      <c r="O51" s="157"/>
      <c r="P51" s="157"/>
      <c r="Q51" s="189">
        <f>'[1]00000000000000000130'!Q53+'[1]00000000000000000189'!Q53</f>
        <v>0</v>
      </c>
      <c r="R51" s="157"/>
      <c r="S51" s="141">
        <f t="shared" si="1"/>
        <v>35000</v>
      </c>
      <c r="T51" s="187">
        <f>'07030210002540611'!T53+'07030210027000611'!T53+'07030210028000611'!T53</f>
        <v>35000</v>
      </c>
      <c r="U51" s="157"/>
      <c r="V51" s="188">
        <f>'07030210002540612'!V53+'07030210021740612'!V53</f>
        <v>0</v>
      </c>
      <c r="W51" s="157"/>
      <c r="X51" s="157"/>
      <c r="Y51" s="180"/>
      <c r="Z51" s="157"/>
      <c r="AA51" s="141">
        <f t="shared" si="2"/>
        <v>35000</v>
      </c>
      <c r="AB51" s="187">
        <f>'07030210002540611'!AB53+'07030210027000611'!AB53+'07030210028000611'!AB53</f>
        <v>35000</v>
      </c>
      <c r="AC51" s="157"/>
      <c r="AD51" s="188">
        <f>'07030210002540612'!AD53+'07030210021740612'!AD53</f>
        <v>0</v>
      </c>
      <c r="AE51" s="157"/>
      <c r="AF51" s="157"/>
      <c r="AG51" s="180"/>
      <c r="AH51" s="157"/>
      <c r="AI51" s="155"/>
    </row>
    <row r="52" spans="2:35" s="153" customFormat="1" x14ac:dyDescent="0.25">
      <c r="B52" s="145" t="s">
        <v>194</v>
      </c>
      <c r="C52" s="83"/>
      <c r="D52" s="83"/>
      <c r="E52" s="83"/>
      <c r="F52" s="83"/>
      <c r="G52" s="83"/>
      <c r="H52" s="83">
        <v>244</v>
      </c>
      <c r="I52" s="83">
        <v>222</v>
      </c>
      <c r="J52" s="83"/>
      <c r="K52" s="141">
        <f t="shared" si="0"/>
        <v>0</v>
      </c>
      <c r="L52" s="187">
        <f>'07030210002540611'!L54+'07030210027000611'!L54+'07030210028000611'!L54</f>
        <v>0</v>
      </c>
      <c r="M52" s="157"/>
      <c r="N52" s="188">
        <f>'07030210002540612'!N54+'07030210021740612'!N54</f>
        <v>0</v>
      </c>
      <c r="O52" s="157"/>
      <c r="P52" s="157"/>
      <c r="Q52" s="189">
        <f>'[1]00000000000000000130'!Q54+'[1]00000000000000000189'!Q54</f>
        <v>0</v>
      </c>
      <c r="R52" s="157"/>
      <c r="S52" s="141">
        <f t="shared" si="1"/>
        <v>0</v>
      </c>
      <c r="T52" s="187">
        <f>'07030210002540611'!T54+'07030210027000611'!T54+'07030210028000611'!T54</f>
        <v>0</v>
      </c>
      <c r="U52" s="157"/>
      <c r="V52" s="188">
        <f>'07030210002540612'!V54+'07030210021740612'!V54</f>
        <v>0</v>
      </c>
      <c r="W52" s="157"/>
      <c r="X52" s="157"/>
      <c r="Y52" s="180"/>
      <c r="Z52" s="157"/>
      <c r="AA52" s="141">
        <f t="shared" si="2"/>
        <v>0</v>
      </c>
      <c r="AB52" s="187">
        <f>'07030210002540611'!AB54+'07030210027000611'!AB54+'07030210028000611'!AB54</f>
        <v>0</v>
      </c>
      <c r="AC52" s="157"/>
      <c r="AD52" s="188">
        <f>'07030210002540612'!AD54+'07030210021740612'!AD54</f>
        <v>0</v>
      </c>
      <c r="AE52" s="157"/>
      <c r="AF52" s="157"/>
      <c r="AG52" s="180"/>
      <c r="AH52" s="157"/>
      <c r="AI52" s="155"/>
    </row>
    <row r="53" spans="2:35" s="153" customFormat="1" x14ac:dyDescent="0.25">
      <c r="B53" s="145" t="s">
        <v>195</v>
      </c>
      <c r="C53" s="83"/>
      <c r="D53" s="83"/>
      <c r="E53" s="83"/>
      <c r="F53" s="83"/>
      <c r="G53" s="83"/>
      <c r="H53" s="83"/>
      <c r="I53" s="83">
        <v>223</v>
      </c>
      <c r="J53" s="83"/>
      <c r="K53" s="141">
        <f t="shared" si="0"/>
        <v>288700</v>
      </c>
      <c r="L53" s="187">
        <f>'07030210002540611'!L55+'07030210027000611'!L55+'07030210028000611'!L55</f>
        <v>0</v>
      </c>
      <c r="M53" s="147">
        <f t="shared" ref="M53:R53" si="24">SUM(M54:M57)</f>
        <v>0</v>
      </c>
      <c r="N53" s="188">
        <f>'07030210002540612'!N55+'07030210021740612'!N55</f>
        <v>288700</v>
      </c>
      <c r="O53" s="147">
        <f t="shared" si="24"/>
        <v>0</v>
      </c>
      <c r="P53" s="147">
        <f t="shared" si="24"/>
        <v>0</v>
      </c>
      <c r="Q53" s="189">
        <f>'[1]00000000000000000130'!Q55+'[1]00000000000000000189'!Q55</f>
        <v>0</v>
      </c>
      <c r="R53" s="147">
        <f t="shared" si="24"/>
        <v>0</v>
      </c>
      <c r="S53" s="141">
        <f t="shared" si="1"/>
        <v>288700</v>
      </c>
      <c r="T53" s="187">
        <f>'07030210002540611'!T55+'07030210027000611'!T55+'07030210028000611'!T55</f>
        <v>0</v>
      </c>
      <c r="U53" s="147">
        <f t="shared" ref="U53:Z53" si="25">SUM(U54:U57)</f>
        <v>0</v>
      </c>
      <c r="V53" s="188">
        <f>'07030210002540612'!V55+'07030210021740612'!V55</f>
        <v>288700</v>
      </c>
      <c r="W53" s="147">
        <f t="shared" si="25"/>
        <v>0</v>
      </c>
      <c r="X53" s="147">
        <f t="shared" si="25"/>
        <v>0</v>
      </c>
      <c r="Y53" s="186">
        <f t="shared" si="25"/>
        <v>0</v>
      </c>
      <c r="Z53" s="147">
        <f t="shared" si="25"/>
        <v>0</v>
      </c>
      <c r="AA53" s="141">
        <f t="shared" si="2"/>
        <v>288700</v>
      </c>
      <c r="AB53" s="187">
        <f>'07030210002540611'!AB55+'07030210027000611'!AB55+'07030210028000611'!AB55</f>
        <v>0</v>
      </c>
      <c r="AC53" s="147">
        <f t="shared" ref="AC53:AH53" si="26">SUM(AC54:AC57)</f>
        <v>0</v>
      </c>
      <c r="AD53" s="188">
        <f>'07030210002540612'!AD55+'07030210021740612'!AD55</f>
        <v>288700</v>
      </c>
      <c r="AE53" s="147">
        <f t="shared" si="26"/>
        <v>0</v>
      </c>
      <c r="AF53" s="147">
        <f t="shared" si="26"/>
        <v>0</v>
      </c>
      <c r="AG53" s="186">
        <f t="shared" si="26"/>
        <v>0</v>
      </c>
      <c r="AH53" s="147">
        <f t="shared" si="26"/>
        <v>0</v>
      </c>
      <c r="AI53" s="155"/>
    </row>
    <row r="54" spans="2:35" s="148" customFormat="1" ht="22.5" x14ac:dyDescent="0.25">
      <c r="B54" s="149" t="s">
        <v>196</v>
      </c>
      <c r="C54" s="159"/>
      <c r="D54" s="159"/>
      <c r="E54" s="159"/>
      <c r="F54" s="159"/>
      <c r="G54" s="159"/>
      <c r="H54" s="159">
        <v>244</v>
      </c>
      <c r="I54" s="159">
        <v>223</v>
      </c>
      <c r="J54" s="159" t="s">
        <v>106</v>
      </c>
      <c r="K54" s="141">
        <f t="shared" si="0"/>
        <v>282000</v>
      </c>
      <c r="L54" s="187">
        <f>'07030210002540611'!L56+'07030210027000611'!L56+'07030210028000611'!L56</f>
        <v>0</v>
      </c>
      <c r="M54" s="143"/>
      <c r="N54" s="188">
        <f>'07030210002540612'!N56+'07030210021740612'!N56</f>
        <v>282000</v>
      </c>
      <c r="O54" s="143"/>
      <c r="P54" s="143"/>
      <c r="Q54" s="189">
        <f>'[1]00000000000000000130'!Q56+'[1]00000000000000000189'!Q56</f>
        <v>0</v>
      </c>
      <c r="R54" s="143"/>
      <c r="S54" s="141">
        <f t="shared" si="1"/>
        <v>282000</v>
      </c>
      <c r="T54" s="187">
        <f>'07030210002540611'!T56+'07030210027000611'!T56+'07030210028000611'!T56</f>
        <v>0</v>
      </c>
      <c r="U54" s="143"/>
      <c r="V54" s="188">
        <f>'07030210002540612'!V56+'07030210021740612'!V56</f>
        <v>282000</v>
      </c>
      <c r="W54" s="143"/>
      <c r="X54" s="143"/>
      <c r="Y54" s="183"/>
      <c r="Z54" s="143"/>
      <c r="AA54" s="141">
        <f t="shared" si="2"/>
        <v>282000</v>
      </c>
      <c r="AB54" s="187">
        <f>'07030210002540611'!AB56+'07030210027000611'!AB56+'07030210028000611'!AB56</f>
        <v>0</v>
      </c>
      <c r="AC54" s="143"/>
      <c r="AD54" s="188">
        <f>'07030210002540612'!AD56+'07030210021740612'!AD56</f>
        <v>282000</v>
      </c>
      <c r="AE54" s="143"/>
      <c r="AF54" s="143"/>
      <c r="AG54" s="183"/>
      <c r="AH54" s="143"/>
      <c r="AI54" s="152"/>
    </row>
    <row r="55" spans="2:35" s="148" customFormat="1" x14ac:dyDescent="0.25">
      <c r="B55" s="149" t="s">
        <v>197</v>
      </c>
      <c r="C55" s="159"/>
      <c r="D55" s="159"/>
      <c r="E55" s="159"/>
      <c r="F55" s="159"/>
      <c r="G55" s="159"/>
      <c r="H55" s="159">
        <v>244</v>
      </c>
      <c r="I55" s="159">
        <v>223</v>
      </c>
      <c r="J55" s="159" t="s">
        <v>107</v>
      </c>
      <c r="K55" s="141">
        <f t="shared" si="0"/>
        <v>0</v>
      </c>
      <c r="L55" s="187">
        <f>'07030210002540611'!L57+'07030210027000611'!L57+'07030210028000611'!L57</f>
        <v>0</v>
      </c>
      <c r="M55" s="143"/>
      <c r="N55" s="188">
        <f>'07030210002540612'!N57+'07030210021740612'!N57</f>
        <v>0</v>
      </c>
      <c r="O55" s="143"/>
      <c r="P55" s="143"/>
      <c r="Q55" s="189">
        <f>'[1]00000000000000000130'!Q57+'[1]00000000000000000189'!Q57</f>
        <v>0</v>
      </c>
      <c r="R55" s="143"/>
      <c r="S55" s="141">
        <f t="shared" si="1"/>
        <v>0</v>
      </c>
      <c r="T55" s="187">
        <f>'07030210002540611'!T57+'07030210027000611'!T57+'07030210028000611'!T57</f>
        <v>0</v>
      </c>
      <c r="U55" s="143"/>
      <c r="V55" s="188">
        <f>'07030210002540612'!V57+'07030210021740612'!V57</f>
        <v>0</v>
      </c>
      <c r="W55" s="143"/>
      <c r="X55" s="143"/>
      <c r="Y55" s="183"/>
      <c r="Z55" s="143"/>
      <c r="AA55" s="141">
        <f t="shared" si="2"/>
        <v>0</v>
      </c>
      <c r="AB55" s="187">
        <f>'07030210002540611'!AB57+'07030210027000611'!AB57+'07030210028000611'!AB57</f>
        <v>0</v>
      </c>
      <c r="AC55" s="143"/>
      <c r="AD55" s="188">
        <f>'07030210002540612'!AD57+'07030210021740612'!AD57</f>
        <v>0</v>
      </c>
      <c r="AE55" s="143"/>
      <c r="AF55" s="143"/>
      <c r="AG55" s="183"/>
      <c r="AH55" s="143"/>
      <c r="AI55" s="152"/>
    </row>
    <row r="56" spans="2:35" s="148" customFormat="1" ht="22.5" x14ac:dyDescent="0.25">
      <c r="B56" s="149" t="s">
        <v>198</v>
      </c>
      <c r="C56" s="159"/>
      <c r="D56" s="159"/>
      <c r="E56" s="159"/>
      <c r="F56" s="159"/>
      <c r="G56" s="159"/>
      <c r="H56" s="159">
        <v>244</v>
      </c>
      <c r="I56" s="159">
        <v>223</v>
      </c>
      <c r="J56" s="159" t="s">
        <v>108</v>
      </c>
      <c r="K56" s="141">
        <f t="shared" si="0"/>
        <v>6700</v>
      </c>
      <c r="L56" s="187">
        <f>'07030210002540611'!L58+'07030210027000611'!L58+'07030210028000611'!L58</f>
        <v>0</v>
      </c>
      <c r="M56" s="143"/>
      <c r="N56" s="188">
        <f>'07030210002540612'!N58+'07030210021740612'!N58</f>
        <v>6700</v>
      </c>
      <c r="O56" s="143"/>
      <c r="P56" s="143"/>
      <c r="Q56" s="189">
        <f>'[1]00000000000000000130'!Q58+'[1]00000000000000000189'!Q58</f>
        <v>0</v>
      </c>
      <c r="R56" s="143"/>
      <c r="S56" s="141">
        <f t="shared" si="1"/>
        <v>6700</v>
      </c>
      <c r="T56" s="187">
        <f>'07030210002540611'!T58+'07030210027000611'!T58+'07030210028000611'!T58</f>
        <v>0</v>
      </c>
      <c r="U56" s="143"/>
      <c r="V56" s="188">
        <f>'07030210002540612'!V58+'07030210021740612'!V58</f>
        <v>6700</v>
      </c>
      <c r="W56" s="143"/>
      <c r="X56" s="143"/>
      <c r="Y56" s="183"/>
      <c r="Z56" s="143"/>
      <c r="AA56" s="141">
        <f t="shared" si="2"/>
        <v>6700</v>
      </c>
      <c r="AB56" s="187">
        <f>'07030210002540611'!AB58+'07030210027000611'!AB58+'07030210028000611'!AB58</f>
        <v>0</v>
      </c>
      <c r="AC56" s="143"/>
      <c r="AD56" s="188">
        <f>'07030210002540612'!AD58+'07030210021740612'!AD58</f>
        <v>6700</v>
      </c>
      <c r="AE56" s="143"/>
      <c r="AF56" s="143"/>
      <c r="AG56" s="183"/>
      <c r="AH56" s="143"/>
      <c r="AI56" s="152"/>
    </row>
    <row r="57" spans="2:35" s="148" customFormat="1" ht="33.75" x14ac:dyDescent="0.25">
      <c r="B57" s="149" t="s">
        <v>199</v>
      </c>
      <c r="C57" s="159"/>
      <c r="D57" s="159"/>
      <c r="E57" s="159"/>
      <c r="F57" s="159"/>
      <c r="G57" s="159"/>
      <c r="H57" s="159">
        <v>244</v>
      </c>
      <c r="I57" s="159">
        <v>223</v>
      </c>
      <c r="J57" s="159" t="s">
        <v>109</v>
      </c>
      <c r="K57" s="141">
        <f t="shared" si="0"/>
        <v>0</v>
      </c>
      <c r="L57" s="187">
        <f>'07030210002540611'!L59+'07030210027000611'!L59+'07030210028000611'!L59</f>
        <v>0</v>
      </c>
      <c r="M57" s="143"/>
      <c r="N57" s="188">
        <f>'07030210002540612'!N59+'07030210021740612'!N59</f>
        <v>0</v>
      </c>
      <c r="O57" s="143"/>
      <c r="P57" s="143"/>
      <c r="Q57" s="189">
        <f>'[1]00000000000000000130'!Q59+'[1]00000000000000000189'!Q59</f>
        <v>0</v>
      </c>
      <c r="R57" s="143"/>
      <c r="S57" s="141">
        <f t="shared" si="1"/>
        <v>0</v>
      </c>
      <c r="T57" s="187">
        <f>'07030210002540611'!T59+'07030210027000611'!T59+'07030210028000611'!T59</f>
        <v>0</v>
      </c>
      <c r="U57" s="143"/>
      <c r="V57" s="188">
        <f>'07030210002540612'!V59+'07030210021740612'!V59</f>
        <v>0</v>
      </c>
      <c r="W57" s="143"/>
      <c r="X57" s="143"/>
      <c r="Y57" s="183"/>
      <c r="Z57" s="143"/>
      <c r="AA57" s="141">
        <f t="shared" si="2"/>
        <v>0</v>
      </c>
      <c r="AB57" s="187">
        <f>'07030210002540611'!AB59+'07030210027000611'!AB59+'07030210028000611'!AB59</f>
        <v>0</v>
      </c>
      <c r="AC57" s="143"/>
      <c r="AD57" s="188">
        <f>'07030210002540612'!AD59+'07030210021740612'!AD59</f>
        <v>0</v>
      </c>
      <c r="AE57" s="143"/>
      <c r="AF57" s="143"/>
      <c r="AG57" s="183"/>
      <c r="AH57" s="143"/>
      <c r="AI57" s="152"/>
    </row>
    <row r="58" spans="2:35" s="153" customFormat="1" ht="38.25" customHeight="1" x14ac:dyDescent="0.25">
      <c r="B58" s="145" t="s">
        <v>200</v>
      </c>
      <c r="C58" s="83"/>
      <c r="D58" s="83"/>
      <c r="E58" s="83"/>
      <c r="F58" s="83"/>
      <c r="G58" s="83"/>
      <c r="H58" s="83">
        <v>244</v>
      </c>
      <c r="I58" s="83">
        <v>224</v>
      </c>
      <c r="J58" s="83"/>
      <c r="K58" s="141">
        <f t="shared" si="0"/>
        <v>0</v>
      </c>
      <c r="L58" s="187">
        <f>'07030210002540611'!L60+'07030210027000611'!L60+'07030210028000611'!L60</f>
        <v>0</v>
      </c>
      <c r="M58" s="157"/>
      <c r="N58" s="188">
        <f>'07030210002540612'!N60+'07030210021740612'!N60</f>
        <v>0</v>
      </c>
      <c r="O58" s="157"/>
      <c r="P58" s="157"/>
      <c r="Q58" s="189">
        <f>'[1]00000000000000000130'!Q60+'[1]00000000000000000189'!Q60</f>
        <v>0</v>
      </c>
      <c r="R58" s="157"/>
      <c r="S58" s="141">
        <f t="shared" si="1"/>
        <v>0</v>
      </c>
      <c r="T58" s="187">
        <f>'07030210002540611'!T60+'07030210027000611'!T60+'07030210028000611'!T60</f>
        <v>0</v>
      </c>
      <c r="U58" s="157"/>
      <c r="V58" s="188">
        <f>'07030210002540612'!V60+'07030210021740612'!V60</f>
        <v>0</v>
      </c>
      <c r="W58" s="157"/>
      <c r="X58" s="157"/>
      <c r="Y58" s="180"/>
      <c r="Z58" s="157"/>
      <c r="AA58" s="141">
        <f t="shared" si="2"/>
        <v>0</v>
      </c>
      <c r="AB58" s="187">
        <f>'07030210002540611'!AB60+'07030210027000611'!AB60+'07030210028000611'!AB60</f>
        <v>0</v>
      </c>
      <c r="AC58" s="157"/>
      <c r="AD58" s="188">
        <f>'07030210002540612'!AD60+'07030210021740612'!AD60</f>
        <v>0</v>
      </c>
      <c r="AE58" s="157"/>
      <c r="AF58" s="157"/>
      <c r="AG58" s="180"/>
      <c r="AH58" s="157"/>
      <c r="AI58" s="155"/>
    </row>
    <row r="59" spans="2:35" s="153" customFormat="1" ht="27" customHeight="1" x14ac:dyDescent="0.25">
      <c r="B59" s="145" t="s">
        <v>201</v>
      </c>
      <c r="C59" s="83"/>
      <c r="D59" s="83"/>
      <c r="E59" s="83"/>
      <c r="F59" s="83"/>
      <c r="G59" s="83"/>
      <c r="H59" s="83"/>
      <c r="I59" s="83">
        <v>225</v>
      </c>
      <c r="J59" s="83"/>
      <c r="K59" s="141">
        <f t="shared" si="0"/>
        <v>189900</v>
      </c>
      <c r="L59" s="187">
        <f>'07030210002540611'!L61+'07030210027000611'!L61+'07030210028000611'!L61</f>
        <v>80000</v>
      </c>
      <c r="M59" s="147">
        <f t="shared" ref="M59:R59" si="27">SUM(M60:M74)</f>
        <v>0</v>
      </c>
      <c r="N59" s="188">
        <f>'07030210002540612'!N61+'07030210021740612'!N61</f>
        <v>109900</v>
      </c>
      <c r="O59" s="147">
        <f t="shared" si="27"/>
        <v>0</v>
      </c>
      <c r="P59" s="147">
        <f t="shared" si="27"/>
        <v>0</v>
      </c>
      <c r="Q59" s="189">
        <v>0</v>
      </c>
      <c r="R59" s="147">
        <f t="shared" si="27"/>
        <v>0</v>
      </c>
      <c r="S59" s="141">
        <f t="shared" si="1"/>
        <v>80000</v>
      </c>
      <c r="T59" s="187">
        <f>'07030210002540611'!T61+'07030210027000611'!T61+'07030210028000611'!T61</f>
        <v>80000</v>
      </c>
      <c r="U59" s="147">
        <f t="shared" ref="U59:Z59" si="28">SUM(U60:U74)</f>
        <v>0</v>
      </c>
      <c r="V59" s="188">
        <f>'07030210002540612'!V61+'07030210021740612'!V61</f>
        <v>0</v>
      </c>
      <c r="W59" s="147">
        <f t="shared" si="28"/>
        <v>0</v>
      </c>
      <c r="X59" s="147">
        <f t="shared" si="28"/>
        <v>0</v>
      </c>
      <c r="Y59" s="186">
        <f t="shared" si="28"/>
        <v>0</v>
      </c>
      <c r="Z59" s="147">
        <f t="shared" si="28"/>
        <v>0</v>
      </c>
      <c r="AA59" s="141">
        <f t="shared" si="2"/>
        <v>80000</v>
      </c>
      <c r="AB59" s="187">
        <f>'07030210002540611'!AB61+'07030210027000611'!AB61+'07030210028000611'!AB61</f>
        <v>80000</v>
      </c>
      <c r="AC59" s="147">
        <f t="shared" ref="AC59:AH59" si="29">SUM(AC60:AC74)</f>
        <v>0</v>
      </c>
      <c r="AD59" s="188">
        <f>'07030210002540612'!AD61+'07030210021740612'!AD61</f>
        <v>0</v>
      </c>
      <c r="AE59" s="147">
        <f t="shared" si="29"/>
        <v>0</v>
      </c>
      <c r="AF59" s="147">
        <f t="shared" si="29"/>
        <v>0</v>
      </c>
      <c r="AG59" s="186">
        <f t="shared" si="29"/>
        <v>0</v>
      </c>
      <c r="AH59" s="147">
        <f t="shared" si="29"/>
        <v>0</v>
      </c>
      <c r="AI59" s="155"/>
    </row>
    <row r="60" spans="2:35" s="148" customFormat="1" ht="45" x14ac:dyDescent="0.25">
      <c r="B60" s="149" t="s">
        <v>202</v>
      </c>
      <c r="C60" s="159"/>
      <c r="D60" s="159"/>
      <c r="E60" s="159"/>
      <c r="F60" s="159"/>
      <c r="G60" s="159"/>
      <c r="H60" s="159">
        <v>244</v>
      </c>
      <c r="I60" s="159">
        <v>225</v>
      </c>
      <c r="J60" s="159" t="s">
        <v>111</v>
      </c>
      <c r="K60" s="141">
        <f t="shared" si="0"/>
        <v>0</v>
      </c>
      <c r="L60" s="187">
        <f>'07030210002540611'!L62+'07030210027000611'!L62+'07030210028000611'!L62</f>
        <v>0</v>
      </c>
      <c r="M60" s="143"/>
      <c r="N60" s="188">
        <f>'07030210002540612'!N62+'07030210021740612'!N62</f>
        <v>0</v>
      </c>
      <c r="O60" s="143"/>
      <c r="P60" s="143"/>
      <c r="Q60" s="189">
        <f>'[1]00000000000000000130'!Q62+'[1]00000000000000000189'!Q62</f>
        <v>0</v>
      </c>
      <c r="R60" s="143"/>
      <c r="S60" s="141">
        <f t="shared" si="1"/>
        <v>0</v>
      </c>
      <c r="T60" s="187">
        <f>'07030210002540611'!T62+'07030210027000611'!T62+'07030210028000611'!T62</f>
        <v>0</v>
      </c>
      <c r="U60" s="143"/>
      <c r="V60" s="188">
        <f>'07030210002540612'!V62+'07030210021740612'!V62</f>
        <v>0</v>
      </c>
      <c r="W60" s="143"/>
      <c r="X60" s="143"/>
      <c r="Y60" s="183"/>
      <c r="Z60" s="143"/>
      <c r="AA60" s="141">
        <f t="shared" si="2"/>
        <v>0</v>
      </c>
      <c r="AB60" s="187">
        <f>'07030210002540611'!AB62+'07030210027000611'!AB62+'07030210028000611'!AB62</f>
        <v>0</v>
      </c>
      <c r="AC60" s="143"/>
      <c r="AD60" s="188">
        <f>'07030210002540612'!AD62+'07030210021740612'!AD62</f>
        <v>0</v>
      </c>
      <c r="AE60" s="143"/>
      <c r="AF60" s="143"/>
      <c r="AG60" s="183"/>
      <c r="AH60" s="143"/>
      <c r="AI60" s="152"/>
    </row>
    <row r="61" spans="2:35" s="148" customFormat="1" ht="33.75" x14ac:dyDescent="0.25">
      <c r="B61" s="149" t="s">
        <v>203</v>
      </c>
      <c r="C61" s="159"/>
      <c r="D61" s="159"/>
      <c r="E61" s="159"/>
      <c r="F61" s="159"/>
      <c r="G61" s="159"/>
      <c r="H61" s="159">
        <v>244</v>
      </c>
      <c r="I61" s="159">
        <v>225</v>
      </c>
      <c r="J61" s="159" t="s">
        <v>110</v>
      </c>
      <c r="K61" s="141">
        <f t="shared" si="0"/>
        <v>0</v>
      </c>
      <c r="L61" s="187">
        <f>'07030210002540611'!L63+'07030210027000611'!L63+'07030210028000611'!L63</f>
        <v>0</v>
      </c>
      <c r="M61" s="143"/>
      <c r="N61" s="188">
        <f>'07030210002540612'!N63+'07030210021740612'!N63</f>
        <v>0</v>
      </c>
      <c r="O61" s="143"/>
      <c r="P61" s="143"/>
      <c r="Q61" s="189">
        <f>'[1]00000000000000000130'!Q63+'[1]00000000000000000189'!Q63</f>
        <v>0</v>
      </c>
      <c r="R61" s="143"/>
      <c r="S61" s="141">
        <f t="shared" si="1"/>
        <v>0</v>
      </c>
      <c r="T61" s="187">
        <f>'07030210002540611'!T63+'07030210027000611'!T63+'07030210028000611'!T63</f>
        <v>0</v>
      </c>
      <c r="U61" s="143"/>
      <c r="V61" s="188">
        <f>'07030210002540612'!V63+'07030210021740612'!V63</f>
        <v>0</v>
      </c>
      <c r="W61" s="143"/>
      <c r="X61" s="143"/>
      <c r="Y61" s="183"/>
      <c r="Z61" s="143"/>
      <c r="AA61" s="141">
        <f t="shared" si="2"/>
        <v>0</v>
      </c>
      <c r="AB61" s="187">
        <f>'07030210002540611'!AB63+'07030210027000611'!AB63+'07030210028000611'!AB63</f>
        <v>0</v>
      </c>
      <c r="AC61" s="143"/>
      <c r="AD61" s="188">
        <f>'07030210002540612'!AD63+'07030210021740612'!AD63</f>
        <v>0</v>
      </c>
      <c r="AE61" s="143"/>
      <c r="AF61" s="143"/>
      <c r="AG61" s="183"/>
      <c r="AH61" s="143"/>
      <c r="AI61" s="152"/>
    </row>
    <row r="62" spans="2:35" s="148" customFormat="1" ht="45" x14ac:dyDescent="0.25">
      <c r="B62" s="149" t="s">
        <v>204</v>
      </c>
      <c r="C62" s="159"/>
      <c r="D62" s="159"/>
      <c r="E62" s="159"/>
      <c r="F62" s="159"/>
      <c r="G62" s="159"/>
      <c r="H62" s="159">
        <v>244</v>
      </c>
      <c r="I62" s="159">
        <v>225</v>
      </c>
      <c r="J62" s="159" t="s">
        <v>112</v>
      </c>
      <c r="K62" s="141">
        <f t="shared" si="0"/>
        <v>0</v>
      </c>
      <c r="L62" s="187">
        <f>'07030210002540611'!L64+'07030210027000611'!L64+'07030210028000611'!L64</f>
        <v>0</v>
      </c>
      <c r="M62" s="143"/>
      <c r="N62" s="188">
        <f>'07030210002540612'!N64+'07030210021740612'!N64</f>
        <v>0</v>
      </c>
      <c r="O62" s="143"/>
      <c r="P62" s="143"/>
      <c r="Q62" s="189">
        <f>'[1]00000000000000000130'!Q64+'[1]00000000000000000189'!Q64</f>
        <v>0</v>
      </c>
      <c r="R62" s="143"/>
      <c r="S62" s="141">
        <f t="shared" si="1"/>
        <v>0</v>
      </c>
      <c r="T62" s="187">
        <f>'07030210002540611'!T64+'07030210027000611'!T64+'07030210028000611'!T64</f>
        <v>0</v>
      </c>
      <c r="U62" s="143"/>
      <c r="V62" s="188">
        <f>'07030210002540612'!V64+'07030210021740612'!V64</f>
        <v>0</v>
      </c>
      <c r="W62" s="143"/>
      <c r="X62" s="143"/>
      <c r="Y62" s="183"/>
      <c r="Z62" s="143"/>
      <c r="AA62" s="141">
        <f t="shared" si="2"/>
        <v>0</v>
      </c>
      <c r="AB62" s="187">
        <f>'07030210002540611'!AB64+'07030210027000611'!AB64+'07030210028000611'!AB64</f>
        <v>0</v>
      </c>
      <c r="AC62" s="143"/>
      <c r="AD62" s="188">
        <f>'07030210002540612'!AD64+'07030210021740612'!AD64</f>
        <v>0</v>
      </c>
      <c r="AE62" s="143"/>
      <c r="AF62" s="143"/>
      <c r="AG62" s="183"/>
      <c r="AH62" s="143"/>
      <c r="AI62" s="152"/>
    </row>
    <row r="63" spans="2:35" s="148" customFormat="1" ht="22.5" x14ac:dyDescent="0.25">
      <c r="B63" s="149" t="s">
        <v>205</v>
      </c>
      <c r="C63" s="159"/>
      <c r="D63" s="159"/>
      <c r="E63" s="159"/>
      <c r="F63" s="159"/>
      <c r="G63" s="159"/>
      <c r="H63" s="159">
        <v>244</v>
      </c>
      <c r="I63" s="159">
        <v>225</v>
      </c>
      <c r="J63" s="159" t="s">
        <v>113</v>
      </c>
      <c r="K63" s="141">
        <f t="shared" si="0"/>
        <v>39900</v>
      </c>
      <c r="L63" s="187">
        <f>'07030210002540611'!L65+'07030210027000611'!L65+'07030210028000611'!L65</f>
        <v>0</v>
      </c>
      <c r="M63" s="143"/>
      <c r="N63" s="188">
        <f>'07030210002540612'!N65+'07030210021740612'!N65</f>
        <v>39900</v>
      </c>
      <c r="O63" s="143"/>
      <c r="P63" s="143"/>
      <c r="Q63" s="189">
        <f>'[1]00000000000000000130'!Q65+'[1]00000000000000000189'!Q65</f>
        <v>0</v>
      </c>
      <c r="R63" s="143"/>
      <c r="S63" s="141">
        <f t="shared" si="1"/>
        <v>0</v>
      </c>
      <c r="T63" s="187">
        <f>'07030210002540611'!T65+'07030210027000611'!T65+'07030210028000611'!T65</f>
        <v>0</v>
      </c>
      <c r="U63" s="143"/>
      <c r="V63" s="188">
        <f>'07030210002540612'!V65+'07030210021740612'!V65</f>
        <v>0</v>
      </c>
      <c r="W63" s="143"/>
      <c r="X63" s="143"/>
      <c r="Y63" s="183"/>
      <c r="Z63" s="143"/>
      <c r="AA63" s="141">
        <f t="shared" si="2"/>
        <v>0</v>
      </c>
      <c r="AB63" s="187">
        <f>'07030210002540611'!AB65+'07030210027000611'!AB65+'07030210028000611'!AB65</f>
        <v>0</v>
      </c>
      <c r="AC63" s="143"/>
      <c r="AD63" s="188">
        <f>'07030210002540612'!AD65+'07030210021740612'!AD65</f>
        <v>0</v>
      </c>
      <c r="AE63" s="143"/>
      <c r="AF63" s="143"/>
      <c r="AG63" s="183"/>
      <c r="AH63" s="143"/>
      <c r="AI63" s="152"/>
    </row>
    <row r="64" spans="2:35" s="148" customFormat="1" ht="22.5" x14ac:dyDescent="0.25">
      <c r="B64" s="149" t="s">
        <v>206</v>
      </c>
      <c r="C64" s="159"/>
      <c r="D64" s="159"/>
      <c r="E64" s="159"/>
      <c r="F64" s="159"/>
      <c r="G64" s="159"/>
      <c r="H64" s="159">
        <v>244</v>
      </c>
      <c r="I64" s="159">
        <v>225</v>
      </c>
      <c r="J64" s="159" t="s">
        <v>207</v>
      </c>
      <c r="K64" s="141">
        <f t="shared" si="0"/>
        <v>0</v>
      </c>
      <c r="L64" s="187">
        <f>'07030210002540611'!L66+'07030210027000611'!L66+'07030210028000611'!L66</f>
        <v>0</v>
      </c>
      <c r="M64" s="143"/>
      <c r="N64" s="188">
        <f>'07030210002540612'!N66+'07030210021740612'!N66</f>
        <v>0</v>
      </c>
      <c r="O64" s="143"/>
      <c r="P64" s="143"/>
      <c r="Q64" s="189">
        <f>'[1]00000000000000000130'!Q66+'[1]00000000000000000189'!Q66</f>
        <v>0</v>
      </c>
      <c r="R64" s="143"/>
      <c r="S64" s="141">
        <f t="shared" si="1"/>
        <v>0</v>
      </c>
      <c r="T64" s="187">
        <f>'07030210002540611'!T66+'07030210027000611'!T66+'07030210028000611'!T66</f>
        <v>0</v>
      </c>
      <c r="U64" s="143"/>
      <c r="V64" s="188">
        <f>'07030210002540612'!V66+'07030210021740612'!V66</f>
        <v>0</v>
      </c>
      <c r="W64" s="143"/>
      <c r="X64" s="143"/>
      <c r="Y64" s="183"/>
      <c r="Z64" s="143"/>
      <c r="AA64" s="141">
        <f t="shared" si="2"/>
        <v>0</v>
      </c>
      <c r="AB64" s="187">
        <f>'07030210002540611'!AB66+'07030210027000611'!AB66+'07030210028000611'!AB66</f>
        <v>0</v>
      </c>
      <c r="AC64" s="143"/>
      <c r="AD64" s="188">
        <f>'07030210002540612'!AD66+'07030210021740612'!AD66</f>
        <v>0</v>
      </c>
      <c r="AE64" s="143"/>
      <c r="AF64" s="143"/>
      <c r="AG64" s="183"/>
      <c r="AH64" s="143"/>
      <c r="AI64" s="152"/>
    </row>
    <row r="65" spans="2:35" s="148" customFormat="1" ht="22.5" x14ac:dyDescent="0.25">
      <c r="B65" s="149" t="s">
        <v>208</v>
      </c>
      <c r="C65" s="159"/>
      <c r="D65" s="159"/>
      <c r="E65" s="159"/>
      <c r="F65" s="159"/>
      <c r="G65" s="159"/>
      <c r="H65" s="159">
        <v>244</v>
      </c>
      <c r="I65" s="159">
        <v>225</v>
      </c>
      <c r="J65" s="159" t="s">
        <v>114</v>
      </c>
      <c r="K65" s="141">
        <f t="shared" si="0"/>
        <v>0</v>
      </c>
      <c r="L65" s="187">
        <f>'07030210002540611'!L67+'07030210027000611'!L67+'07030210028000611'!L67</f>
        <v>0</v>
      </c>
      <c r="M65" s="143"/>
      <c r="N65" s="188">
        <f>'07030210002540612'!N67+'07030210021740612'!N67</f>
        <v>0</v>
      </c>
      <c r="O65" s="143"/>
      <c r="P65" s="143"/>
      <c r="Q65" s="189">
        <f>'[1]00000000000000000130'!Q67+'[1]00000000000000000189'!Q67</f>
        <v>0</v>
      </c>
      <c r="R65" s="143"/>
      <c r="S65" s="141">
        <f t="shared" si="1"/>
        <v>0</v>
      </c>
      <c r="T65" s="187">
        <f>'07030210002540611'!T67+'07030210027000611'!T67+'07030210028000611'!T67</f>
        <v>0</v>
      </c>
      <c r="U65" s="143"/>
      <c r="V65" s="188">
        <f>'07030210002540612'!V67+'07030210021740612'!V67</f>
        <v>0</v>
      </c>
      <c r="W65" s="143"/>
      <c r="X65" s="143"/>
      <c r="Y65" s="183"/>
      <c r="Z65" s="143"/>
      <c r="AA65" s="141">
        <f t="shared" si="2"/>
        <v>0</v>
      </c>
      <c r="AB65" s="187">
        <f>'07030210002540611'!AB67+'07030210027000611'!AB67+'07030210028000611'!AB67</f>
        <v>0</v>
      </c>
      <c r="AC65" s="143"/>
      <c r="AD65" s="188">
        <f>'07030210002540612'!AD67+'07030210021740612'!AD67</f>
        <v>0</v>
      </c>
      <c r="AE65" s="143"/>
      <c r="AF65" s="143"/>
      <c r="AG65" s="183"/>
      <c r="AH65" s="143"/>
      <c r="AI65" s="152"/>
    </row>
    <row r="66" spans="2:35" s="148" customFormat="1" ht="22.5" x14ac:dyDescent="0.25">
      <c r="B66" s="149" t="s">
        <v>209</v>
      </c>
      <c r="C66" s="159"/>
      <c r="D66" s="159"/>
      <c r="E66" s="159"/>
      <c r="F66" s="159"/>
      <c r="G66" s="159"/>
      <c r="H66" s="159">
        <v>244</v>
      </c>
      <c r="I66" s="159">
        <v>225</v>
      </c>
      <c r="J66" s="159" t="s">
        <v>115</v>
      </c>
      <c r="K66" s="141">
        <f t="shared" si="0"/>
        <v>0</v>
      </c>
      <c r="L66" s="187">
        <f>'07030210002540611'!L68+'07030210027000611'!L68+'07030210028000611'!L68</f>
        <v>0</v>
      </c>
      <c r="M66" s="143"/>
      <c r="N66" s="188">
        <f>'07030210002540612'!N68+'07030210021740612'!N68</f>
        <v>0</v>
      </c>
      <c r="O66" s="143"/>
      <c r="P66" s="143"/>
      <c r="Q66" s="189">
        <f>'[1]00000000000000000130'!Q68+'[1]00000000000000000189'!Q68</f>
        <v>0</v>
      </c>
      <c r="R66" s="143"/>
      <c r="S66" s="141">
        <f t="shared" si="1"/>
        <v>0</v>
      </c>
      <c r="T66" s="187">
        <f>'07030210002540611'!T68+'07030210027000611'!T68+'07030210028000611'!T68</f>
        <v>0</v>
      </c>
      <c r="U66" s="143"/>
      <c r="V66" s="188">
        <f>'07030210002540612'!V68+'07030210021740612'!V68</f>
        <v>0</v>
      </c>
      <c r="W66" s="143"/>
      <c r="X66" s="143"/>
      <c r="Y66" s="183"/>
      <c r="Z66" s="143"/>
      <c r="AA66" s="141">
        <f t="shared" si="2"/>
        <v>0</v>
      </c>
      <c r="AB66" s="187">
        <f>'07030210002540611'!AB68+'07030210027000611'!AB68+'07030210028000611'!AB68</f>
        <v>0</v>
      </c>
      <c r="AC66" s="143"/>
      <c r="AD66" s="188">
        <f>'07030210002540612'!AD68+'07030210021740612'!AD68</f>
        <v>0</v>
      </c>
      <c r="AE66" s="143"/>
      <c r="AF66" s="143"/>
      <c r="AG66" s="183"/>
      <c r="AH66" s="143"/>
      <c r="AI66" s="152"/>
    </row>
    <row r="67" spans="2:35" s="148" customFormat="1" ht="22.5" x14ac:dyDescent="0.25">
      <c r="B67" s="149" t="s">
        <v>210</v>
      </c>
      <c r="C67" s="159"/>
      <c r="D67" s="159"/>
      <c r="E67" s="159"/>
      <c r="F67" s="159"/>
      <c r="G67" s="159"/>
      <c r="H67" s="159">
        <v>244</v>
      </c>
      <c r="I67" s="159">
        <v>225</v>
      </c>
      <c r="J67" s="159" t="s">
        <v>116</v>
      </c>
      <c r="K67" s="141">
        <f t="shared" si="0"/>
        <v>0</v>
      </c>
      <c r="L67" s="187">
        <f>'07030210002540611'!L69+'07030210027000611'!L69+'07030210028000611'!L69</f>
        <v>0</v>
      </c>
      <c r="M67" s="143"/>
      <c r="N67" s="188">
        <f>'07030210002540612'!N69+'07030210021740612'!N69</f>
        <v>0</v>
      </c>
      <c r="O67" s="143"/>
      <c r="P67" s="143"/>
      <c r="Q67" s="189">
        <f>'[1]00000000000000000130'!Q69+'[1]00000000000000000189'!Q69</f>
        <v>0</v>
      </c>
      <c r="R67" s="143"/>
      <c r="S67" s="141">
        <f t="shared" si="1"/>
        <v>0</v>
      </c>
      <c r="T67" s="187">
        <f>'07030210002540611'!T69+'07030210027000611'!T69+'07030210028000611'!T69</f>
        <v>0</v>
      </c>
      <c r="U67" s="143"/>
      <c r="V67" s="188">
        <f>'07030210002540612'!V69+'07030210021740612'!V69</f>
        <v>0</v>
      </c>
      <c r="W67" s="143"/>
      <c r="X67" s="143"/>
      <c r="Y67" s="183"/>
      <c r="Z67" s="143"/>
      <c r="AA67" s="141">
        <f t="shared" si="2"/>
        <v>0</v>
      </c>
      <c r="AB67" s="187">
        <f>'07030210002540611'!AB69+'07030210027000611'!AB69+'07030210028000611'!AB69</f>
        <v>0</v>
      </c>
      <c r="AC67" s="143"/>
      <c r="AD67" s="188">
        <f>'07030210002540612'!AD69+'07030210021740612'!AD69</f>
        <v>0</v>
      </c>
      <c r="AE67" s="143"/>
      <c r="AF67" s="143"/>
      <c r="AG67" s="183"/>
      <c r="AH67" s="143"/>
      <c r="AI67" s="152"/>
    </row>
    <row r="68" spans="2:35" s="148" customFormat="1" ht="33.75" x14ac:dyDescent="0.25">
      <c r="B68" s="149" t="s">
        <v>211</v>
      </c>
      <c r="C68" s="159"/>
      <c r="D68" s="159"/>
      <c r="E68" s="159"/>
      <c r="F68" s="159"/>
      <c r="G68" s="159"/>
      <c r="H68" s="159">
        <v>244</v>
      </c>
      <c r="I68" s="159">
        <v>225</v>
      </c>
      <c r="J68" s="159" t="s">
        <v>117</v>
      </c>
      <c r="K68" s="141">
        <f t="shared" si="0"/>
        <v>0</v>
      </c>
      <c r="L68" s="187">
        <f>'07030210002540611'!L70+'07030210027000611'!L70+'07030210028000611'!L70</f>
        <v>0</v>
      </c>
      <c r="M68" s="143"/>
      <c r="N68" s="188">
        <f>'07030210002540612'!N70+'07030210021740612'!N70</f>
        <v>0</v>
      </c>
      <c r="O68" s="143"/>
      <c r="P68" s="143"/>
      <c r="Q68" s="189">
        <v>0</v>
      </c>
      <c r="R68" s="143"/>
      <c r="S68" s="141">
        <f t="shared" si="1"/>
        <v>0</v>
      </c>
      <c r="T68" s="187">
        <f>'07030210002540611'!T70+'07030210027000611'!T70+'07030210028000611'!T70</f>
        <v>0</v>
      </c>
      <c r="U68" s="143"/>
      <c r="V68" s="188">
        <f>'07030210002540612'!V70+'07030210021740612'!V70</f>
        <v>0</v>
      </c>
      <c r="W68" s="143"/>
      <c r="X68" s="143"/>
      <c r="Y68" s="183"/>
      <c r="Z68" s="143"/>
      <c r="AA68" s="141">
        <f t="shared" si="2"/>
        <v>0</v>
      </c>
      <c r="AB68" s="187">
        <f>'07030210002540611'!AB70+'07030210027000611'!AB70+'07030210028000611'!AB70</f>
        <v>0</v>
      </c>
      <c r="AC68" s="143"/>
      <c r="AD68" s="188">
        <f>'07030210002540612'!AD70+'07030210021740612'!AD70</f>
        <v>0</v>
      </c>
      <c r="AE68" s="143"/>
      <c r="AF68" s="143"/>
      <c r="AG68" s="183"/>
      <c r="AH68" s="143"/>
      <c r="AI68" s="152"/>
    </row>
    <row r="69" spans="2:35" s="148" customFormat="1" ht="45" x14ac:dyDescent="0.25">
      <c r="B69" s="149" t="s">
        <v>212</v>
      </c>
      <c r="C69" s="159"/>
      <c r="D69" s="159"/>
      <c r="E69" s="159"/>
      <c r="F69" s="159"/>
      <c r="G69" s="159"/>
      <c r="H69" s="159">
        <v>244</v>
      </c>
      <c r="I69" s="159">
        <v>225</v>
      </c>
      <c r="J69" s="159" t="s">
        <v>118</v>
      </c>
      <c r="K69" s="141">
        <f t="shared" si="0"/>
        <v>140000</v>
      </c>
      <c r="L69" s="187">
        <f>'07030210002540611'!L71+'07030210027000611'!L71+'07030210028000611'!L71</f>
        <v>70000</v>
      </c>
      <c r="M69" s="143"/>
      <c r="N69" s="188">
        <f>'07030210002540612'!N71+'07030210021740612'!N71</f>
        <v>70000</v>
      </c>
      <c r="O69" s="143"/>
      <c r="P69" s="143"/>
      <c r="Q69" s="189">
        <f>'[1]00000000000000000130'!Q71+'[1]00000000000000000189'!Q71</f>
        <v>0</v>
      </c>
      <c r="R69" s="143"/>
      <c r="S69" s="141">
        <f t="shared" si="1"/>
        <v>70000</v>
      </c>
      <c r="T69" s="187">
        <f>'07030210002540611'!T71+'07030210027000611'!T71+'07030210028000611'!T71</f>
        <v>70000</v>
      </c>
      <c r="U69" s="143"/>
      <c r="V69" s="188">
        <f>'07030210002540612'!V71+'07030210021740612'!V71</f>
        <v>0</v>
      </c>
      <c r="W69" s="143"/>
      <c r="X69" s="143"/>
      <c r="Y69" s="183"/>
      <c r="Z69" s="143"/>
      <c r="AA69" s="141">
        <f t="shared" si="2"/>
        <v>70000</v>
      </c>
      <c r="AB69" s="187">
        <f>'07030210002540611'!AB71+'07030210027000611'!AB71+'07030210028000611'!AB71</f>
        <v>70000</v>
      </c>
      <c r="AC69" s="143"/>
      <c r="AD69" s="188">
        <f>'07030210002540612'!AD71+'07030210021740612'!AD71</f>
        <v>0</v>
      </c>
      <c r="AE69" s="143"/>
      <c r="AF69" s="143"/>
      <c r="AG69" s="183"/>
      <c r="AH69" s="143"/>
      <c r="AI69" s="152"/>
    </row>
    <row r="70" spans="2:35" s="148" customFormat="1" ht="45" x14ac:dyDescent="0.25">
      <c r="B70" s="149" t="s">
        <v>213</v>
      </c>
      <c r="C70" s="159"/>
      <c r="D70" s="159"/>
      <c r="E70" s="159"/>
      <c r="F70" s="159"/>
      <c r="G70" s="159"/>
      <c r="H70" s="159">
        <v>244</v>
      </c>
      <c r="I70" s="159">
        <v>225</v>
      </c>
      <c r="J70" s="159" t="s">
        <v>119</v>
      </c>
      <c r="K70" s="141">
        <f t="shared" si="0"/>
        <v>0</v>
      </c>
      <c r="L70" s="187">
        <f>'07030210002540611'!L72+'07030210027000611'!L72+'07030210028000611'!L72</f>
        <v>0</v>
      </c>
      <c r="M70" s="143"/>
      <c r="N70" s="188">
        <f>'07030210002540612'!N72+'07030210021740612'!N72</f>
        <v>0</v>
      </c>
      <c r="O70" s="143"/>
      <c r="P70" s="143"/>
      <c r="Q70" s="189">
        <f>'[1]00000000000000000130'!Q72+'[1]00000000000000000189'!Q72</f>
        <v>0</v>
      </c>
      <c r="R70" s="143"/>
      <c r="S70" s="141">
        <f t="shared" si="1"/>
        <v>0</v>
      </c>
      <c r="T70" s="187">
        <f>'07030210002540611'!T72+'07030210027000611'!T72+'07030210028000611'!T72</f>
        <v>0</v>
      </c>
      <c r="U70" s="143"/>
      <c r="V70" s="188">
        <f>'07030210002540612'!V72+'07030210021740612'!V72</f>
        <v>0</v>
      </c>
      <c r="W70" s="143"/>
      <c r="X70" s="143"/>
      <c r="Y70" s="183"/>
      <c r="Z70" s="143"/>
      <c r="AA70" s="141">
        <f t="shared" si="2"/>
        <v>0</v>
      </c>
      <c r="AB70" s="187">
        <f>'07030210002540611'!AB72+'07030210027000611'!AB72+'07030210028000611'!AB72</f>
        <v>0</v>
      </c>
      <c r="AC70" s="143"/>
      <c r="AD70" s="188">
        <f>'07030210002540612'!AD72+'07030210021740612'!AD72</f>
        <v>0</v>
      </c>
      <c r="AE70" s="143"/>
      <c r="AF70" s="143"/>
      <c r="AG70" s="183"/>
      <c r="AH70" s="143"/>
      <c r="AI70" s="152"/>
    </row>
    <row r="71" spans="2:35" s="148" customFormat="1" ht="33.75" x14ac:dyDescent="0.25">
      <c r="B71" s="149" t="s">
        <v>214</v>
      </c>
      <c r="C71" s="159"/>
      <c r="D71" s="159"/>
      <c r="E71" s="159"/>
      <c r="F71" s="159"/>
      <c r="G71" s="159"/>
      <c r="H71" s="159">
        <v>244</v>
      </c>
      <c r="I71" s="159">
        <v>225</v>
      </c>
      <c r="J71" s="159" t="s">
        <v>120</v>
      </c>
      <c r="K71" s="141">
        <f t="shared" si="0"/>
        <v>0</v>
      </c>
      <c r="L71" s="187">
        <f>'07030210002540611'!L73+'07030210027000611'!L73+'07030210028000611'!L73</f>
        <v>0</v>
      </c>
      <c r="M71" s="143"/>
      <c r="N71" s="188">
        <f>'07030210002540612'!N73+'07030210021740612'!N73</f>
        <v>0</v>
      </c>
      <c r="O71" s="143"/>
      <c r="P71" s="143"/>
      <c r="Q71" s="189">
        <f>'[1]00000000000000000130'!Q73+'[1]00000000000000000189'!Q73</f>
        <v>0</v>
      </c>
      <c r="R71" s="143"/>
      <c r="S71" s="141">
        <f t="shared" si="1"/>
        <v>0</v>
      </c>
      <c r="T71" s="187">
        <f>'07030210002540611'!T73+'07030210027000611'!T73+'07030210028000611'!T73</f>
        <v>0</v>
      </c>
      <c r="U71" s="143"/>
      <c r="V71" s="188">
        <f>'07030210002540612'!V73+'07030210021740612'!V73</f>
        <v>0</v>
      </c>
      <c r="W71" s="143"/>
      <c r="X71" s="143"/>
      <c r="Y71" s="183"/>
      <c r="Z71" s="143"/>
      <c r="AA71" s="141">
        <f t="shared" si="2"/>
        <v>0</v>
      </c>
      <c r="AB71" s="187">
        <f>'07030210002540611'!AB73+'07030210027000611'!AB73+'07030210028000611'!AB73</f>
        <v>0</v>
      </c>
      <c r="AC71" s="143"/>
      <c r="AD71" s="188">
        <f>'07030210002540612'!AD73+'07030210021740612'!AD73</f>
        <v>0</v>
      </c>
      <c r="AE71" s="143"/>
      <c r="AF71" s="143"/>
      <c r="AG71" s="183"/>
      <c r="AH71" s="143"/>
      <c r="AI71" s="152"/>
    </row>
    <row r="72" spans="2:35" s="148" customFormat="1" ht="45" x14ac:dyDescent="0.25">
      <c r="B72" s="149" t="s">
        <v>215</v>
      </c>
      <c r="C72" s="159"/>
      <c r="D72" s="159"/>
      <c r="E72" s="159"/>
      <c r="F72" s="159"/>
      <c r="G72" s="159"/>
      <c r="H72" s="159">
        <v>244</v>
      </c>
      <c r="I72" s="159">
        <v>225</v>
      </c>
      <c r="J72" s="159" t="s">
        <v>121</v>
      </c>
      <c r="K72" s="141">
        <f t="shared" si="0"/>
        <v>10000</v>
      </c>
      <c r="L72" s="187">
        <f>'07030210002540611'!L74+'07030210027000611'!L74+'07030210028000611'!L74</f>
        <v>10000</v>
      </c>
      <c r="M72" s="143"/>
      <c r="N72" s="188">
        <f>'07030210002540612'!N74+'07030210021740612'!N74</f>
        <v>0</v>
      </c>
      <c r="O72" s="143"/>
      <c r="P72" s="143"/>
      <c r="Q72" s="189">
        <f>'[1]00000000000000000130'!Q74+'[1]00000000000000000189'!Q74</f>
        <v>0</v>
      </c>
      <c r="R72" s="143"/>
      <c r="S72" s="141">
        <f t="shared" si="1"/>
        <v>10000</v>
      </c>
      <c r="T72" s="187">
        <f>'07030210002540611'!T74+'07030210027000611'!T74+'07030210028000611'!T74</f>
        <v>10000</v>
      </c>
      <c r="U72" s="143"/>
      <c r="V72" s="188">
        <f>'07030210002540612'!V74+'07030210021740612'!V74</f>
        <v>0</v>
      </c>
      <c r="W72" s="143"/>
      <c r="X72" s="143"/>
      <c r="Y72" s="183"/>
      <c r="Z72" s="143"/>
      <c r="AA72" s="141">
        <f t="shared" si="2"/>
        <v>10000</v>
      </c>
      <c r="AB72" s="187">
        <f>'07030210002540611'!AB74+'07030210027000611'!AB74+'07030210028000611'!AB74</f>
        <v>10000</v>
      </c>
      <c r="AC72" s="143"/>
      <c r="AD72" s="188">
        <f>'07030210002540612'!AD74+'07030210021740612'!AD74</f>
        <v>0</v>
      </c>
      <c r="AE72" s="143"/>
      <c r="AF72" s="143"/>
      <c r="AG72" s="183"/>
      <c r="AH72" s="143"/>
      <c r="AI72" s="152"/>
    </row>
    <row r="73" spans="2:35" s="148" customFormat="1" ht="22.5" x14ac:dyDescent="0.25">
      <c r="B73" s="149" t="s">
        <v>216</v>
      </c>
      <c r="C73" s="159"/>
      <c r="D73" s="159"/>
      <c r="E73" s="159"/>
      <c r="F73" s="159"/>
      <c r="G73" s="159"/>
      <c r="H73" s="159">
        <v>243</v>
      </c>
      <c r="I73" s="159">
        <v>225</v>
      </c>
      <c r="J73" s="159" t="s">
        <v>122</v>
      </c>
      <c r="K73" s="141">
        <f t="shared" si="0"/>
        <v>0</v>
      </c>
      <c r="L73" s="187">
        <f>'07030210002540611'!L75+'07030210027000611'!L75+'07030210028000611'!L75</f>
        <v>0</v>
      </c>
      <c r="M73" s="143"/>
      <c r="N73" s="188">
        <f>'07030210002540612'!N75+'07030210021740612'!N75</f>
        <v>0</v>
      </c>
      <c r="O73" s="143"/>
      <c r="P73" s="143"/>
      <c r="Q73" s="189">
        <f>'[1]00000000000000000130'!Q75+'[1]00000000000000000189'!Q75</f>
        <v>0</v>
      </c>
      <c r="R73" s="143"/>
      <c r="S73" s="141">
        <f t="shared" si="1"/>
        <v>0</v>
      </c>
      <c r="T73" s="187">
        <f>'07030210002540611'!T75+'07030210027000611'!T75+'07030210028000611'!T75</f>
        <v>0</v>
      </c>
      <c r="U73" s="143"/>
      <c r="V73" s="188">
        <f>'07030210002540612'!V75+'07030210021740612'!V75</f>
        <v>0</v>
      </c>
      <c r="W73" s="143"/>
      <c r="X73" s="143"/>
      <c r="Y73" s="183"/>
      <c r="Z73" s="143"/>
      <c r="AA73" s="141">
        <f t="shared" si="2"/>
        <v>0</v>
      </c>
      <c r="AB73" s="187">
        <f>'07030210002540611'!AB75+'07030210027000611'!AB75+'07030210028000611'!AB75</f>
        <v>0</v>
      </c>
      <c r="AC73" s="143"/>
      <c r="AD73" s="188">
        <f>'07030210002540612'!AD75+'07030210021740612'!AD75</f>
        <v>0</v>
      </c>
      <c r="AE73" s="143"/>
      <c r="AF73" s="143"/>
      <c r="AG73" s="183"/>
      <c r="AH73" s="143"/>
      <c r="AI73" s="152"/>
    </row>
    <row r="74" spans="2:35" s="148" customFormat="1" ht="22.5" x14ac:dyDescent="0.25">
      <c r="B74" s="149" t="s">
        <v>217</v>
      </c>
      <c r="C74" s="159"/>
      <c r="D74" s="159"/>
      <c r="E74" s="159"/>
      <c r="F74" s="159"/>
      <c r="G74" s="159"/>
      <c r="H74" s="159">
        <v>244</v>
      </c>
      <c r="I74" s="159">
        <v>225</v>
      </c>
      <c r="J74" s="159" t="s">
        <v>123</v>
      </c>
      <c r="K74" s="141">
        <f t="shared" si="0"/>
        <v>0</v>
      </c>
      <c r="L74" s="187">
        <f>'07030210002540611'!L76+'07030210027000611'!L76+'07030210028000611'!L76</f>
        <v>0</v>
      </c>
      <c r="M74" s="143"/>
      <c r="N74" s="188">
        <f>'07030210002540612'!N76+'07030210021740612'!N76</f>
        <v>0</v>
      </c>
      <c r="O74" s="143"/>
      <c r="P74" s="143"/>
      <c r="Q74" s="189">
        <f>'[1]00000000000000000130'!Q76+'[1]00000000000000000189'!Q76</f>
        <v>0</v>
      </c>
      <c r="R74" s="143"/>
      <c r="S74" s="141">
        <f t="shared" si="1"/>
        <v>0</v>
      </c>
      <c r="T74" s="187">
        <f>'07030210002540611'!T76+'07030210027000611'!T76+'07030210028000611'!T76</f>
        <v>0</v>
      </c>
      <c r="U74" s="143"/>
      <c r="V74" s="188">
        <f>'07030210002540612'!V76+'07030210021740612'!V76</f>
        <v>0</v>
      </c>
      <c r="W74" s="143"/>
      <c r="X74" s="143"/>
      <c r="Y74" s="183"/>
      <c r="Z74" s="143"/>
      <c r="AA74" s="141">
        <f t="shared" si="2"/>
        <v>0</v>
      </c>
      <c r="AB74" s="187">
        <f>'07030210002540611'!AB76+'07030210027000611'!AB76+'07030210028000611'!AB76</f>
        <v>0</v>
      </c>
      <c r="AC74" s="143"/>
      <c r="AD74" s="188">
        <f>'07030210002540612'!AD76+'07030210021740612'!AD76</f>
        <v>0</v>
      </c>
      <c r="AE74" s="143"/>
      <c r="AF74" s="143"/>
      <c r="AG74" s="183"/>
      <c r="AH74" s="143"/>
      <c r="AI74" s="152"/>
    </row>
    <row r="75" spans="2:35" s="153" customFormat="1" x14ac:dyDescent="0.25">
      <c r="B75" s="145" t="s">
        <v>218</v>
      </c>
      <c r="C75" s="83"/>
      <c r="D75" s="83"/>
      <c r="E75" s="83"/>
      <c r="F75" s="83"/>
      <c r="G75" s="83"/>
      <c r="H75" s="83"/>
      <c r="I75" s="83">
        <v>226</v>
      </c>
      <c r="J75" s="83"/>
      <c r="K75" s="141">
        <f t="shared" ref="K75:K112" si="30">L75+N75+Q75</f>
        <v>220100</v>
      </c>
      <c r="L75" s="187">
        <f>'07030210002540611'!L77+'07030210027000611'!L77+'07030210028000611'!L77</f>
        <v>209300</v>
      </c>
      <c r="M75" s="147">
        <f t="shared" ref="M75:R75" si="31">SUM(M76:M84)</f>
        <v>0</v>
      </c>
      <c r="N75" s="188">
        <f>'07030210002540612'!N77+'07030210021740612'!N77</f>
        <v>10800</v>
      </c>
      <c r="O75" s="147">
        <f t="shared" si="31"/>
        <v>0</v>
      </c>
      <c r="P75" s="147">
        <f t="shared" si="31"/>
        <v>0</v>
      </c>
      <c r="Q75" s="189">
        <v>0</v>
      </c>
      <c r="R75" s="147">
        <f t="shared" si="31"/>
        <v>0</v>
      </c>
      <c r="S75" s="141">
        <f t="shared" ref="S75:S112" si="32">T75+V75+Y75</f>
        <v>184000</v>
      </c>
      <c r="T75" s="187">
        <f>'07030210002540611'!T77+'07030210027000611'!T77+'07030210028000611'!T77</f>
        <v>184000</v>
      </c>
      <c r="U75" s="147">
        <f t="shared" ref="U75:Z75" si="33">SUM(U76:U84)</f>
        <v>0</v>
      </c>
      <c r="V75" s="188">
        <f>'07030210002540612'!V77+'07030210021740612'!V77</f>
        <v>0</v>
      </c>
      <c r="W75" s="147">
        <f t="shared" si="33"/>
        <v>0</v>
      </c>
      <c r="X75" s="147">
        <f t="shared" si="33"/>
        <v>0</v>
      </c>
      <c r="Y75" s="186">
        <f t="shared" si="33"/>
        <v>0</v>
      </c>
      <c r="Z75" s="147">
        <f t="shared" si="33"/>
        <v>0</v>
      </c>
      <c r="AA75" s="141">
        <f t="shared" ref="AA75:AA112" si="34">AB75+AD75+AG75</f>
        <v>184000</v>
      </c>
      <c r="AB75" s="187">
        <f>'07030210002540611'!AB77+'07030210027000611'!AB77+'07030210028000611'!AB77</f>
        <v>184000</v>
      </c>
      <c r="AC75" s="147">
        <f t="shared" ref="AC75:AH75" si="35">SUM(AC76:AC84)</f>
        <v>0</v>
      </c>
      <c r="AD75" s="188">
        <f>'07030210002540612'!AD77+'07030210021740612'!AD77</f>
        <v>0</v>
      </c>
      <c r="AE75" s="147">
        <f t="shared" si="35"/>
        <v>0</v>
      </c>
      <c r="AF75" s="147">
        <f t="shared" si="35"/>
        <v>0</v>
      </c>
      <c r="AG75" s="186">
        <f t="shared" si="35"/>
        <v>0</v>
      </c>
      <c r="AH75" s="147">
        <f t="shared" si="35"/>
        <v>0</v>
      </c>
      <c r="AI75" s="155"/>
    </row>
    <row r="76" spans="2:35" s="148" customFormat="1" ht="78.75" x14ac:dyDescent="0.25">
      <c r="B76" s="149" t="s">
        <v>219</v>
      </c>
      <c r="C76" s="159"/>
      <c r="D76" s="159"/>
      <c r="E76" s="159"/>
      <c r="F76" s="159"/>
      <c r="G76" s="159"/>
      <c r="H76" s="159">
        <v>244</v>
      </c>
      <c r="I76" s="159">
        <v>226</v>
      </c>
      <c r="J76" s="159" t="s">
        <v>124</v>
      </c>
      <c r="K76" s="141">
        <f t="shared" si="30"/>
        <v>10800</v>
      </c>
      <c r="L76" s="187">
        <f>'07030210002540611'!L78+'07030210027000611'!L78+'07030210028000611'!L78</f>
        <v>0</v>
      </c>
      <c r="M76" s="143"/>
      <c r="N76" s="188">
        <f>'07030210002540612'!N78+'07030210021740612'!N78</f>
        <v>10800</v>
      </c>
      <c r="O76" s="143"/>
      <c r="P76" s="143"/>
      <c r="Q76" s="189">
        <f>'[1]00000000000000000130'!Q78+'[1]00000000000000000189'!Q78</f>
        <v>0</v>
      </c>
      <c r="R76" s="143"/>
      <c r="S76" s="141">
        <f t="shared" si="32"/>
        <v>0</v>
      </c>
      <c r="T76" s="187">
        <f>'07030210002540611'!T78+'07030210027000611'!T78+'07030210028000611'!T78</f>
        <v>0</v>
      </c>
      <c r="U76" s="143"/>
      <c r="V76" s="188">
        <f>'07030210002540612'!V78+'07030210021740612'!V78</f>
        <v>0</v>
      </c>
      <c r="W76" s="143"/>
      <c r="X76" s="143"/>
      <c r="Y76" s="183"/>
      <c r="Z76" s="143"/>
      <c r="AA76" s="141">
        <f t="shared" si="34"/>
        <v>0</v>
      </c>
      <c r="AB76" s="187">
        <f>'07030210002540611'!AB78+'07030210027000611'!AB78+'07030210028000611'!AB78</f>
        <v>0</v>
      </c>
      <c r="AC76" s="143"/>
      <c r="AD76" s="188">
        <f>'07030210002540612'!AD78+'07030210021740612'!AD78</f>
        <v>0</v>
      </c>
      <c r="AE76" s="143"/>
      <c r="AF76" s="143"/>
      <c r="AG76" s="183"/>
      <c r="AH76" s="143"/>
      <c r="AI76" s="152"/>
    </row>
    <row r="77" spans="2:35" s="148" customFormat="1" x14ac:dyDescent="0.25">
      <c r="B77" s="149" t="s">
        <v>220</v>
      </c>
      <c r="C77" s="159"/>
      <c r="D77" s="159"/>
      <c r="E77" s="159"/>
      <c r="F77" s="159"/>
      <c r="G77" s="159"/>
      <c r="H77" s="159">
        <v>244</v>
      </c>
      <c r="I77" s="159">
        <v>226</v>
      </c>
      <c r="J77" s="159" t="s">
        <v>125</v>
      </c>
      <c r="K77" s="141">
        <f t="shared" si="30"/>
        <v>0</v>
      </c>
      <c r="L77" s="187">
        <f>'07030210002540611'!L79+'07030210027000611'!L79+'07030210028000611'!L79</f>
        <v>0</v>
      </c>
      <c r="M77" s="143"/>
      <c r="N77" s="188">
        <f>'07030210002540612'!N79+'07030210021740612'!N79</f>
        <v>0</v>
      </c>
      <c r="O77" s="143"/>
      <c r="P77" s="143"/>
      <c r="Q77" s="189">
        <f>'[1]00000000000000000130'!Q79+'[1]00000000000000000189'!Q79</f>
        <v>0</v>
      </c>
      <c r="R77" s="143"/>
      <c r="S77" s="141">
        <f t="shared" si="32"/>
        <v>0</v>
      </c>
      <c r="T77" s="187">
        <f>'07030210002540611'!T79+'07030210027000611'!T79+'07030210028000611'!T79</f>
        <v>0</v>
      </c>
      <c r="U77" s="143"/>
      <c r="V77" s="188">
        <f>'07030210002540612'!V79+'07030210021740612'!V79</f>
        <v>0</v>
      </c>
      <c r="W77" s="143"/>
      <c r="X77" s="143"/>
      <c r="Y77" s="183"/>
      <c r="Z77" s="143"/>
      <c r="AA77" s="141">
        <f t="shared" si="34"/>
        <v>0</v>
      </c>
      <c r="AB77" s="187">
        <f>'07030210002540611'!AB79+'07030210027000611'!AB79+'07030210028000611'!AB79</f>
        <v>0</v>
      </c>
      <c r="AC77" s="143"/>
      <c r="AD77" s="188">
        <f>'07030210002540612'!AD79+'07030210021740612'!AD79</f>
        <v>0</v>
      </c>
      <c r="AE77" s="143"/>
      <c r="AF77" s="143"/>
      <c r="AG77" s="183"/>
      <c r="AH77" s="143"/>
      <c r="AI77" s="152"/>
    </row>
    <row r="78" spans="2:35" s="148" customFormat="1" ht="22.5" x14ac:dyDescent="0.25">
      <c r="B78" s="149" t="s">
        <v>221</v>
      </c>
      <c r="C78" s="159"/>
      <c r="D78" s="159"/>
      <c r="E78" s="159"/>
      <c r="F78" s="159"/>
      <c r="G78" s="159"/>
      <c r="H78" s="159">
        <v>244</v>
      </c>
      <c r="I78" s="159">
        <v>226</v>
      </c>
      <c r="J78" s="159" t="s">
        <v>126</v>
      </c>
      <c r="K78" s="141">
        <f t="shared" si="30"/>
        <v>106300</v>
      </c>
      <c r="L78" s="187">
        <f>'07030210002540611'!L80+'07030210027000611'!L80+'07030210028000611'!L80</f>
        <v>106300</v>
      </c>
      <c r="M78" s="143"/>
      <c r="N78" s="188">
        <f>'07030210002540612'!N80+'07030210021740612'!N80</f>
        <v>0</v>
      </c>
      <c r="O78" s="143"/>
      <c r="P78" s="143"/>
      <c r="Q78" s="189">
        <v>0</v>
      </c>
      <c r="R78" s="143"/>
      <c r="S78" s="141">
        <f t="shared" si="32"/>
        <v>106300</v>
      </c>
      <c r="T78" s="187">
        <f>'07030210002540611'!T80+'07030210027000611'!T80+'07030210028000611'!T80</f>
        <v>106300</v>
      </c>
      <c r="U78" s="143"/>
      <c r="V78" s="188">
        <f>'07030210002540612'!V80+'07030210021740612'!V80</f>
        <v>0</v>
      </c>
      <c r="W78" s="143"/>
      <c r="X78" s="143"/>
      <c r="Y78" s="183"/>
      <c r="Z78" s="143"/>
      <c r="AA78" s="141">
        <f t="shared" si="34"/>
        <v>106300</v>
      </c>
      <c r="AB78" s="187">
        <f>'07030210002540611'!AB80+'07030210027000611'!AB80+'07030210028000611'!AB80</f>
        <v>106300</v>
      </c>
      <c r="AC78" s="143"/>
      <c r="AD78" s="188">
        <f>'07030210002540612'!AD80+'07030210021740612'!AD80</f>
        <v>0</v>
      </c>
      <c r="AE78" s="143"/>
      <c r="AF78" s="143"/>
      <c r="AG78" s="183"/>
      <c r="AH78" s="143"/>
      <c r="AI78" s="152"/>
    </row>
    <row r="79" spans="2:35" s="148" customFormat="1" x14ac:dyDescent="0.25">
      <c r="B79" s="149" t="s">
        <v>222</v>
      </c>
      <c r="C79" s="159"/>
      <c r="D79" s="159"/>
      <c r="E79" s="159"/>
      <c r="F79" s="159"/>
      <c r="G79" s="159"/>
      <c r="H79" s="159">
        <v>244</v>
      </c>
      <c r="I79" s="159">
        <v>226</v>
      </c>
      <c r="J79" s="159" t="s">
        <v>127</v>
      </c>
      <c r="K79" s="141">
        <f t="shared" si="30"/>
        <v>0</v>
      </c>
      <c r="L79" s="187">
        <f>'07030210002540611'!L81+'07030210027000611'!L81+'07030210028000611'!L81</f>
        <v>0</v>
      </c>
      <c r="M79" s="143"/>
      <c r="N79" s="188">
        <f>'07030210002540612'!N81+'07030210021740612'!N81</f>
        <v>0</v>
      </c>
      <c r="O79" s="143"/>
      <c r="P79" s="143"/>
      <c r="Q79" s="189">
        <v>0</v>
      </c>
      <c r="R79" s="143"/>
      <c r="S79" s="141">
        <f t="shared" si="32"/>
        <v>0</v>
      </c>
      <c r="T79" s="187">
        <f>'07030210002540611'!T81+'07030210027000611'!T81+'07030210028000611'!T81</f>
        <v>0</v>
      </c>
      <c r="U79" s="143"/>
      <c r="V79" s="188">
        <f>'07030210002540612'!V81+'07030210021740612'!V81</f>
        <v>0</v>
      </c>
      <c r="W79" s="143"/>
      <c r="X79" s="143"/>
      <c r="Y79" s="183"/>
      <c r="Z79" s="143"/>
      <c r="AA79" s="141">
        <f t="shared" si="34"/>
        <v>0</v>
      </c>
      <c r="AB79" s="187">
        <f>'07030210002540611'!AB81+'07030210027000611'!AB81+'07030210028000611'!AB81</f>
        <v>0</v>
      </c>
      <c r="AC79" s="143"/>
      <c r="AD79" s="188">
        <f>'07030210002540612'!AD81+'07030210021740612'!AD81</f>
        <v>0</v>
      </c>
      <c r="AE79" s="143"/>
      <c r="AF79" s="143"/>
      <c r="AG79" s="183"/>
      <c r="AH79" s="143"/>
      <c r="AI79" s="152"/>
    </row>
    <row r="80" spans="2:35" s="148" customFormat="1" ht="45" x14ac:dyDescent="0.25">
      <c r="B80" s="149" t="s">
        <v>223</v>
      </c>
      <c r="C80" s="159"/>
      <c r="D80" s="159"/>
      <c r="E80" s="159"/>
      <c r="F80" s="159"/>
      <c r="G80" s="159"/>
      <c r="H80" s="159">
        <v>244</v>
      </c>
      <c r="I80" s="159">
        <v>226</v>
      </c>
      <c r="J80" s="159" t="s">
        <v>128</v>
      </c>
      <c r="K80" s="141">
        <f t="shared" si="30"/>
        <v>60000</v>
      </c>
      <c r="L80" s="187">
        <f>'07030210002540611'!L82+'07030210027000611'!L82+'07030210028000611'!L82</f>
        <v>60000</v>
      </c>
      <c r="M80" s="143"/>
      <c r="N80" s="188">
        <f>'07030210002540612'!N82+'07030210021740612'!N82</f>
        <v>0</v>
      </c>
      <c r="O80" s="143"/>
      <c r="P80" s="143"/>
      <c r="Q80" s="189">
        <f>'[1]00000000000000000130'!Q82+'[1]00000000000000000189'!Q82</f>
        <v>0</v>
      </c>
      <c r="R80" s="143"/>
      <c r="S80" s="141">
        <f t="shared" si="32"/>
        <v>34700</v>
      </c>
      <c r="T80" s="187">
        <f>'07030210002540611'!T82+'07030210027000611'!T82+'07030210028000611'!T82</f>
        <v>34700</v>
      </c>
      <c r="U80" s="143"/>
      <c r="V80" s="188">
        <f>'07030210002540612'!V82+'07030210021740612'!V82</f>
        <v>0</v>
      </c>
      <c r="W80" s="143"/>
      <c r="X80" s="143"/>
      <c r="Y80" s="183"/>
      <c r="Z80" s="143"/>
      <c r="AA80" s="141">
        <f t="shared" si="34"/>
        <v>34700</v>
      </c>
      <c r="AB80" s="187">
        <f>'07030210002540611'!AB82+'07030210027000611'!AB82+'07030210028000611'!AB82</f>
        <v>34700</v>
      </c>
      <c r="AC80" s="143"/>
      <c r="AD80" s="188">
        <f>'07030210002540612'!AD82+'07030210021740612'!AD82</f>
        <v>0</v>
      </c>
      <c r="AE80" s="143"/>
      <c r="AF80" s="143"/>
      <c r="AG80" s="183"/>
      <c r="AH80" s="143"/>
      <c r="AI80" s="152"/>
    </row>
    <row r="81" spans="2:35" s="148" customFormat="1" ht="33.75" x14ac:dyDescent="0.25">
      <c r="B81" s="149" t="s">
        <v>224</v>
      </c>
      <c r="C81" s="159"/>
      <c r="D81" s="159"/>
      <c r="E81" s="159"/>
      <c r="F81" s="159"/>
      <c r="G81" s="159"/>
      <c r="H81" s="159">
        <v>244</v>
      </c>
      <c r="I81" s="159">
        <v>226</v>
      </c>
      <c r="J81" s="159" t="s">
        <v>129</v>
      </c>
      <c r="K81" s="141">
        <f t="shared" si="30"/>
        <v>0</v>
      </c>
      <c r="L81" s="187">
        <f>'07030210002540611'!L83+'07030210027000611'!L83+'07030210028000611'!L83</f>
        <v>0</v>
      </c>
      <c r="M81" s="143"/>
      <c r="N81" s="188">
        <f>'07030210002540612'!N83+'07030210021740612'!N83</f>
        <v>0</v>
      </c>
      <c r="O81" s="143"/>
      <c r="P81" s="143"/>
      <c r="Q81" s="189">
        <f>'[1]00000000000000000130'!Q83+'[1]00000000000000000189'!Q83</f>
        <v>0</v>
      </c>
      <c r="R81" s="143"/>
      <c r="S81" s="141">
        <f t="shared" si="32"/>
        <v>0</v>
      </c>
      <c r="T81" s="187">
        <f>'07030210002540611'!T83+'07030210027000611'!T83+'07030210028000611'!T83</f>
        <v>0</v>
      </c>
      <c r="U81" s="143"/>
      <c r="V81" s="188">
        <f>'07030210002540612'!V83+'07030210021740612'!V83</f>
        <v>0</v>
      </c>
      <c r="W81" s="143"/>
      <c r="X81" s="143"/>
      <c r="Y81" s="183"/>
      <c r="Z81" s="143"/>
      <c r="AA81" s="141">
        <f t="shared" si="34"/>
        <v>0</v>
      </c>
      <c r="AB81" s="187">
        <f>'07030210002540611'!AB83+'07030210027000611'!AB83+'07030210028000611'!AB83</f>
        <v>0</v>
      </c>
      <c r="AC81" s="143"/>
      <c r="AD81" s="188">
        <f>'07030210002540612'!AD83+'07030210021740612'!AD83</f>
        <v>0</v>
      </c>
      <c r="AE81" s="143"/>
      <c r="AF81" s="143"/>
      <c r="AG81" s="183"/>
      <c r="AH81" s="143"/>
      <c r="AI81" s="152"/>
    </row>
    <row r="82" spans="2:35" s="148" customFormat="1" ht="25.5" customHeight="1" x14ac:dyDescent="0.25">
      <c r="B82" s="149" t="s">
        <v>257</v>
      </c>
      <c r="C82" s="159"/>
      <c r="D82" s="159"/>
      <c r="E82" s="159"/>
      <c r="F82" s="159"/>
      <c r="G82" s="159"/>
      <c r="H82" s="159">
        <v>244</v>
      </c>
      <c r="I82" s="159">
        <v>226</v>
      </c>
      <c r="J82" s="159" t="s">
        <v>256</v>
      </c>
      <c r="K82" s="141">
        <f t="shared" si="30"/>
        <v>8000</v>
      </c>
      <c r="L82" s="187">
        <f>'07030210002540611'!L84+'07030210027000611'!L84+'07030210028000611'!L84</f>
        <v>8000</v>
      </c>
      <c r="M82" s="143"/>
      <c r="N82" s="188">
        <f>'07030210002540612'!N84+'07030210021740612'!N84</f>
        <v>0</v>
      </c>
      <c r="O82" s="143"/>
      <c r="P82" s="143"/>
      <c r="Q82" s="189">
        <f>'[1]00000000000000000130'!Q84+'[1]00000000000000000189'!Q84</f>
        <v>0</v>
      </c>
      <c r="R82" s="143"/>
      <c r="S82" s="141">
        <f t="shared" si="32"/>
        <v>8000</v>
      </c>
      <c r="T82" s="187">
        <f>'07030210002540611'!T84+'07030210027000611'!T84+'07030210028000611'!T84</f>
        <v>8000</v>
      </c>
      <c r="U82" s="143"/>
      <c r="V82" s="188">
        <f>'07030210002540612'!V84+'07030210021740612'!V84</f>
        <v>0</v>
      </c>
      <c r="W82" s="143"/>
      <c r="X82" s="143"/>
      <c r="Y82" s="183"/>
      <c r="Z82" s="143"/>
      <c r="AA82" s="141">
        <f t="shared" si="34"/>
        <v>8000</v>
      </c>
      <c r="AB82" s="187">
        <f>'07030210002540611'!AB84+'07030210027000611'!AB84+'07030210028000611'!AB84</f>
        <v>8000</v>
      </c>
      <c r="AC82" s="143"/>
      <c r="AD82" s="188">
        <f>'07030210002540612'!AD84+'07030210021740612'!AD84</f>
        <v>0</v>
      </c>
      <c r="AE82" s="143"/>
      <c r="AF82" s="143"/>
      <c r="AG82" s="183"/>
      <c r="AH82" s="143"/>
      <c r="AI82" s="152"/>
    </row>
    <row r="83" spans="2:35" s="148" customFormat="1" ht="25.5" customHeight="1" x14ac:dyDescent="0.25">
      <c r="B83" s="149" t="s">
        <v>267</v>
      </c>
      <c r="C83" s="159"/>
      <c r="D83" s="159"/>
      <c r="E83" s="159"/>
      <c r="F83" s="159"/>
      <c r="G83" s="159"/>
      <c r="H83" s="159">
        <v>244</v>
      </c>
      <c r="I83" s="159">
        <v>226</v>
      </c>
      <c r="J83" s="159" t="s">
        <v>266</v>
      </c>
      <c r="K83" s="141">
        <f t="shared" si="30"/>
        <v>5000</v>
      </c>
      <c r="L83" s="187">
        <f>'07030210002540611'!L85+'07030210027000611'!L85+'07030210028000611'!L85</f>
        <v>5000</v>
      </c>
      <c r="M83" s="143"/>
      <c r="N83" s="188">
        <f>'07030210002540612'!N85+'07030210021740612'!N85</f>
        <v>0</v>
      </c>
      <c r="O83" s="143"/>
      <c r="P83" s="143"/>
      <c r="Q83" s="189">
        <v>0</v>
      </c>
      <c r="R83" s="143"/>
      <c r="S83" s="141">
        <f t="shared" si="32"/>
        <v>5000</v>
      </c>
      <c r="T83" s="187">
        <f>'07030210002540611'!T85+'07030210027000611'!T85+'07030210028000611'!T85</f>
        <v>5000</v>
      </c>
      <c r="U83" s="143"/>
      <c r="V83" s="188">
        <f>'07030210002540612'!V85+'07030210021740612'!V85</f>
        <v>0</v>
      </c>
      <c r="W83" s="143"/>
      <c r="X83" s="143"/>
      <c r="Y83" s="183"/>
      <c r="Z83" s="143"/>
      <c r="AA83" s="141"/>
      <c r="AB83" s="187"/>
      <c r="AC83" s="143"/>
      <c r="AD83" s="188">
        <f>'07030210002540612'!AD85+'07030210021740612'!AD85</f>
        <v>0</v>
      </c>
      <c r="AE83" s="143"/>
      <c r="AF83" s="143"/>
      <c r="AG83" s="183"/>
      <c r="AH83" s="143"/>
      <c r="AI83" s="152"/>
    </row>
    <row r="84" spans="2:35" s="148" customFormat="1" ht="24.75" customHeight="1" x14ac:dyDescent="0.25">
      <c r="B84" s="149" t="s">
        <v>264</v>
      </c>
      <c r="C84" s="159"/>
      <c r="D84" s="159"/>
      <c r="E84" s="159"/>
      <c r="F84" s="159"/>
      <c r="G84" s="159"/>
      <c r="H84" s="159">
        <v>244</v>
      </c>
      <c r="I84" s="159">
        <v>226</v>
      </c>
      <c r="J84" s="159" t="s">
        <v>265</v>
      </c>
      <c r="K84" s="141">
        <f t="shared" si="30"/>
        <v>30000</v>
      </c>
      <c r="L84" s="187">
        <f>'07030210002540611'!L86+'07030210027000611'!L86+'07030210028000611'!L86</f>
        <v>30000</v>
      </c>
      <c r="M84" s="143"/>
      <c r="N84" s="188">
        <f>'07030210002540612'!N86+'07030210021740612'!N86</f>
        <v>0</v>
      </c>
      <c r="O84" s="143"/>
      <c r="P84" s="143"/>
      <c r="Q84" s="189">
        <v>0</v>
      </c>
      <c r="R84" s="143"/>
      <c r="S84" s="141">
        <f t="shared" si="32"/>
        <v>30000</v>
      </c>
      <c r="T84" s="187">
        <f>'07030210002540611'!T86+'07030210027000611'!T86+'07030210028000611'!T86</f>
        <v>30000</v>
      </c>
      <c r="U84" s="143"/>
      <c r="V84" s="188">
        <f>'07030210002540612'!V86+'07030210021740612'!V86</f>
        <v>0</v>
      </c>
      <c r="W84" s="143"/>
      <c r="X84" s="143"/>
      <c r="Y84" s="183"/>
      <c r="Z84" s="143"/>
      <c r="AA84" s="141">
        <f t="shared" si="34"/>
        <v>30000</v>
      </c>
      <c r="AB84" s="187">
        <f>'07030210002540611'!AB86+'07030210027000611'!AB86+'07030210028000611'!AB86</f>
        <v>30000</v>
      </c>
      <c r="AC84" s="143"/>
      <c r="AD84" s="188">
        <f>'07030210002540612'!AD86+'07030210021740612'!AD86</f>
        <v>0</v>
      </c>
      <c r="AE84" s="143"/>
      <c r="AF84" s="143"/>
      <c r="AG84" s="183"/>
      <c r="AH84" s="143"/>
      <c r="AI84" s="152"/>
    </row>
    <row r="85" spans="2:35" s="153" customFormat="1" ht="33.75" x14ac:dyDescent="0.25">
      <c r="B85" s="145" t="s">
        <v>225</v>
      </c>
      <c r="C85" s="83"/>
      <c r="D85" s="83"/>
      <c r="E85" s="83"/>
      <c r="F85" s="83"/>
      <c r="G85" s="83"/>
      <c r="H85" s="83">
        <v>244</v>
      </c>
      <c r="I85" s="83">
        <v>227</v>
      </c>
      <c r="J85" s="83"/>
      <c r="K85" s="141">
        <f t="shared" si="30"/>
        <v>0</v>
      </c>
      <c r="L85" s="187">
        <f>'07030210002540611'!L87+'07030210027000611'!L87+'07030210028000611'!L87</f>
        <v>0</v>
      </c>
      <c r="M85" s="157"/>
      <c r="N85" s="188">
        <f>'07030210002540612'!N87+'07030210021740612'!N87</f>
        <v>0</v>
      </c>
      <c r="O85" s="157"/>
      <c r="P85" s="157"/>
      <c r="Q85" s="189">
        <f>'[1]00000000000000000130'!Q86+'[1]00000000000000000189'!Q86</f>
        <v>0</v>
      </c>
      <c r="R85" s="157"/>
      <c r="S85" s="141">
        <f t="shared" si="32"/>
        <v>0</v>
      </c>
      <c r="T85" s="187">
        <f>'07030210002540611'!T87+'07030210027000611'!T87+'07030210028000611'!T87</f>
        <v>0</v>
      </c>
      <c r="U85" s="157"/>
      <c r="V85" s="188">
        <f>'07030210002540612'!V87+'07030210021740612'!V87</f>
        <v>0</v>
      </c>
      <c r="W85" s="157"/>
      <c r="X85" s="157"/>
      <c r="Y85" s="180"/>
      <c r="Z85" s="157"/>
      <c r="AA85" s="141">
        <f t="shared" si="34"/>
        <v>0</v>
      </c>
      <c r="AB85" s="187">
        <f>'07030210002540611'!AB87+'07030210027000611'!AB87+'07030210028000611'!AB87</f>
        <v>0</v>
      </c>
      <c r="AC85" s="157"/>
      <c r="AD85" s="188">
        <f>'07030210002540612'!AD87+'07030210021740612'!AD87</f>
        <v>0</v>
      </c>
      <c r="AE85" s="157"/>
      <c r="AF85" s="157"/>
      <c r="AG85" s="180"/>
      <c r="AH85" s="157"/>
      <c r="AI85" s="155" t="s">
        <v>226</v>
      </c>
    </row>
    <row r="86" spans="2:35" s="153" customFormat="1" ht="21" x14ac:dyDescent="0.25">
      <c r="B86" s="145" t="s">
        <v>227</v>
      </c>
      <c r="C86" s="83"/>
      <c r="D86" s="83"/>
      <c r="E86" s="83"/>
      <c r="F86" s="83"/>
      <c r="G86" s="83"/>
      <c r="H86" s="83">
        <v>244</v>
      </c>
      <c r="I86" s="83">
        <v>228</v>
      </c>
      <c r="J86" s="83"/>
      <c r="K86" s="141">
        <f t="shared" si="30"/>
        <v>0</v>
      </c>
      <c r="L86" s="187">
        <f>'07030210002540611'!L88+'07030210027000611'!L88+'07030210028000611'!L88</f>
        <v>0</v>
      </c>
      <c r="M86" s="157"/>
      <c r="N86" s="188">
        <f>'07030210002540612'!N88+'07030210021740612'!N88</f>
        <v>0</v>
      </c>
      <c r="O86" s="157"/>
      <c r="P86" s="157"/>
      <c r="Q86" s="189">
        <f>'[1]00000000000000000130'!Q87+'[1]00000000000000000189'!Q87</f>
        <v>0</v>
      </c>
      <c r="R86" s="157"/>
      <c r="S86" s="141">
        <f t="shared" si="32"/>
        <v>0</v>
      </c>
      <c r="T86" s="187">
        <f>'07030210002540611'!T88+'07030210027000611'!T88+'07030210028000611'!T88</f>
        <v>0</v>
      </c>
      <c r="U86" s="157"/>
      <c r="V86" s="188">
        <f>'07030210002540612'!V88+'07030210021740612'!V88</f>
        <v>0</v>
      </c>
      <c r="W86" s="157"/>
      <c r="X86" s="157"/>
      <c r="Y86" s="180"/>
      <c r="Z86" s="157"/>
      <c r="AA86" s="141">
        <f t="shared" si="34"/>
        <v>0</v>
      </c>
      <c r="AB86" s="187">
        <f>'07030210002540611'!AB88+'07030210027000611'!AB88+'07030210028000611'!AB88</f>
        <v>0</v>
      </c>
      <c r="AC86" s="157"/>
      <c r="AD86" s="188">
        <f>'07030210002540612'!AD88+'07030210021740612'!AD88</f>
        <v>0</v>
      </c>
      <c r="AE86" s="157"/>
      <c r="AF86" s="157"/>
      <c r="AG86" s="180"/>
      <c r="AH86" s="157"/>
      <c r="AI86" s="155"/>
    </row>
    <row r="87" spans="2:35" s="153" customFormat="1" hidden="1" x14ac:dyDescent="0.25">
      <c r="B87" s="145"/>
      <c r="C87" s="159"/>
      <c r="D87" s="159"/>
      <c r="E87" s="159"/>
      <c r="F87" s="159"/>
      <c r="G87" s="159"/>
      <c r="H87" s="159"/>
      <c r="I87" s="83"/>
      <c r="J87" s="159"/>
      <c r="K87" s="141"/>
      <c r="L87" s="187"/>
      <c r="M87" s="157"/>
      <c r="N87" s="188"/>
      <c r="O87" s="157"/>
      <c r="P87" s="157"/>
      <c r="Q87" s="189"/>
      <c r="R87" s="157"/>
      <c r="S87" s="141"/>
      <c r="T87" s="187"/>
      <c r="U87" s="157"/>
      <c r="V87" s="188">
        <f>'07030210002540612'!V89+'07030210021740612'!V89</f>
        <v>0</v>
      </c>
      <c r="W87" s="157"/>
      <c r="X87" s="157"/>
      <c r="Y87" s="180"/>
      <c r="Z87" s="157"/>
      <c r="AA87" s="141"/>
      <c r="AB87" s="187"/>
      <c r="AC87" s="157"/>
      <c r="AD87" s="188">
        <f>'07030210002540612'!AD89+'07030210021740612'!AD89</f>
        <v>0</v>
      </c>
      <c r="AE87" s="157"/>
      <c r="AF87" s="157"/>
      <c r="AG87" s="180"/>
      <c r="AH87" s="157"/>
      <c r="AI87" s="155"/>
    </row>
    <row r="88" spans="2:35" s="148" customFormat="1" hidden="1" x14ac:dyDescent="0.25">
      <c r="B88" s="149"/>
      <c r="C88" s="159"/>
      <c r="D88" s="159"/>
      <c r="E88" s="159"/>
      <c r="F88" s="159"/>
      <c r="G88" s="159"/>
      <c r="H88" s="159"/>
      <c r="I88" s="159"/>
      <c r="J88" s="159"/>
      <c r="K88" s="141"/>
      <c r="L88" s="187"/>
      <c r="M88" s="143"/>
      <c r="N88" s="188"/>
      <c r="O88" s="143"/>
      <c r="P88" s="143"/>
      <c r="Q88" s="189"/>
      <c r="R88" s="143"/>
      <c r="S88" s="141"/>
      <c r="T88" s="187"/>
      <c r="U88" s="143"/>
      <c r="V88" s="188">
        <f>'07030210002540612'!V90+'07030210021740612'!V90</f>
        <v>0</v>
      </c>
      <c r="W88" s="143"/>
      <c r="X88" s="143"/>
      <c r="Y88" s="183"/>
      <c r="Z88" s="143"/>
      <c r="AA88" s="141"/>
      <c r="AB88" s="187"/>
      <c r="AC88" s="143"/>
      <c r="AD88" s="188">
        <f>'07030210002540612'!AD90+'07030210021740612'!AD90</f>
        <v>0</v>
      </c>
      <c r="AE88" s="143"/>
      <c r="AF88" s="143"/>
      <c r="AG88" s="183"/>
      <c r="AH88" s="143"/>
      <c r="AI88" s="152"/>
    </row>
    <row r="89" spans="2:35" s="153" customFormat="1" ht="31.5" x14ac:dyDescent="0.25">
      <c r="B89" s="145" t="s">
        <v>228</v>
      </c>
      <c r="C89" s="83"/>
      <c r="D89" s="83"/>
      <c r="E89" s="83"/>
      <c r="F89" s="83"/>
      <c r="G89" s="83"/>
      <c r="H89" s="83">
        <v>244</v>
      </c>
      <c r="I89" s="83">
        <v>310</v>
      </c>
      <c r="J89" s="83"/>
      <c r="K89" s="141">
        <f t="shared" si="30"/>
        <v>0</v>
      </c>
      <c r="L89" s="187">
        <f>'07030210002540611'!L91+'07030210027000611'!L91+'07030210028000611'!L91</f>
        <v>0</v>
      </c>
      <c r="M89" s="157"/>
      <c r="N89" s="188">
        <f>'07030210002540612'!N91+'07030210021740612'!N91</f>
        <v>0</v>
      </c>
      <c r="O89" s="157"/>
      <c r="P89" s="157"/>
      <c r="Q89" s="189">
        <v>0</v>
      </c>
      <c r="R89" s="157"/>
      <c r="S89" s="141">
        <f t="shared" si="32"/>
        <v>0</v>
      </c>
      <c r="T89" s="187">
        <f>'07030210002540611'!T91+'07030210027000611'!T91+'07030210028000611'!T91</f>
        <v>0</v>
      </c>
      <c r="U89" s="157"/>
      <c r="V89" s="188">
        <f>'07030210002540612'!V91+'07030210021740612'!V91</f>
        <v>0</v>
      </c>
      <c r="W89" s="157"/>
      <c r="X89" s="157"/>
      <c r="Y89" s="180"/>
      <c r="Z89" s="157"/>
      <c r="AA89" s="141">
        <f t="shared" si="34"/>
        <v>0</v>
      </c>
      <c r="AB89" s="187">
        <f>'07030210002540611'!AB91+'07030210027000611'!AB91+'07030210028000611'!AB91</f>
        <v>0</v>
      </c>
      <c r="AC89" s="157"/>
      <c r="AD89" s="188">
        <f>'07030210002540612'!AD91+'07030210021740612'!AD91</f>
        <v>0</v>
      </c>
      <c r="AE89" s="157"/>
      <c r="AF89" s="157"/>
      <c r="AG89" s="180"/>
      <c r="AH89" s="157"/>
      <c r="AI89" s="155"/>
    </row>
    <row r="90" spans="2:35" s="153" customFormat="1" ht="24.75" customHeight="1" x14ac:dyDescent="0.25">
      <c r="B90" s="145" t="s">
        <v>229</v>
      </c>
      <c r="C90" s="83"/>
      <c r="D90" s="83"/>
      <c r="E90" s="83"/>
      <c r="F90" s="83"/>
      <c r="G90" s="83"/>
      <c r="H90" s="83"/>
      <c r="I90" s="83">
        <v>340</v>
      </c>
      <c r="J90" s="83"/>
      <c r="K90" s="141">
        <f t="shared" si="30"/>
        <v>50000</v>
      </c>
      <c r="L90" s="187">
        <f>'07030210002540611'!L92+'07030210027000611'!L92+'07030210028000611'!L92</f>
        <v>50000</v>
      </c>
      <c r="M90" s="147">
        <f t="shared" ref="M90:R90" si="36">SUM(M91:M98)</f>
        <v>0</v>
      </c>
      <c r="N90" s="188">
        <f>'07030210002540612'!N92+'07030210021740612'!N92</f>
        <v>0</v>
      </c>
      <c r="O90" s="147">
        <f t="shared" si="36"/>
        <v>0</v>
      </c>
      <c r="P90" s="147">
        <f t="shared" si="36"/>
        <v>0</v>
      </c>
      <c r="Q90" s="189">
        <v>0</v>
      </c>
      <c r="R90" s="147">
        <f t="shared" si="36"/>
        <v>0</v>
      </c>
      <c r="S90" s="141">
        <f t="shared" si="32"/>
        <v>50000</v>
      </c>
      <c r="T90" s="187">
        <f>'07030210002540611'!T92+'07030210027000611'!T92+'07030210028000611'!T92</f>
        <v>50000</v>
      </c>
      <c r="U90" s="147">
        <f t="shared" ref="U90:Z90" si="37">SUM(U91:U98)</f>
        <v>0</v>
      </c>
      <c r="V90" s="188">
        <f>'07030210002540612'!V92+'07030210021740612'!V92</f>
        <v>0</v>
      </c>
      <c r="W90" s="147">
        <f t="shared" si="37"/>
        <v>0</v>
      </c>
      <c r="X90" s="147">
        <f t="shared" si="37"/>
        <v>0</v>
      </c>
      <c r="Y90" s="186">
        <f t="shared" si="37"/>
        <v>0</v>
      </c>
      <c r="Z90" s="147">
        <f t="shared" si="37"/>
        <v>0</v>
      </c>
      <c r="AA90" s="141">
        <f t="shared" si="34"/>
        <v>50000</v>
      </c>
      <c r="AB90" s="187">
        <f>'07030210002540611'!AB92+'07030210027000611'!AB92+'07030210028000611'!AB92</f>
        <v>50000</v>
      </c>
      <c r="AC90" s="147">
        <f t="shared" ref="AC90:AH90" si="38">SUM(AC91:AC98)</f>
        <v>0</v>
      </c>
      <c r="AD90" s="188">
        <f>'07030210002540612'!AD92+'07030210021740612'!AD92</f>
        <v>0</v>
      </c>
      <c r="AE90" s="147">
        <f t="shared" si="38"/>
        <v>0</v>
      </c>
      <c r="AF90" s="147">
        <f t="shared" si="38"/>
        <v>0</v>
      </c>
      <c r="AG90" s="186">
        <f t="shared" si="38"/>
        <v>0</v>
      </c>
      <c r="AH90" s="147">
        <f t="shared" si="38"/>
        <v>0</v>
      </c>
      <c r="AI90" s="155"/>
    </row>
    <row r="91" spans="2:35" s="148" customFormat="1" ht="22.5" x14ac:dyDescent="0.25">
      <c r="B91" s="149" t="s">
        <v>230</v>
      </c>
      <c r="C91" s="159"/>
      <c r="D91" s="159"/>
      <c r="E91" s="159"/>
      <c r="F91" s="159"/>
      <c r="G91" s="159"/>
      <c r="H91" s="159">
        <v>244</v>
      </c>
      <c r="I91" s="159">
        <v>342</v>
      </c>
      <c r="J91" s="159"/>
      <c r="K91" s="141">
        <f t="shared" si="30"/>
        <v>0</v>
      </c>
      <c r="L91" s="187">
        <f>'07030210002540611'!L93+'07030210027000611'!L93+'07030210028000611'!L93</f>
        <v>0</v>
      </c>
      <c r="M91" s="143"/>
      <c r="N91" s="188">
        <f>'07030210002540612'!N93+'07030210021740612'!N93</f>
        <v>0</v>
      </c>
      <c r="O91" s="143"/>
      <c r="P91" s="143"/>
      <c r="Q91" s="189">
        <f>'[1]00000000000000000130'!Q91+'[1]00000000000000000189'!Q91</f>
        <v>0</v>
      </c>
      <c r="R91" s="143"/>
      <c r="S91" s="141">
        <f t="shared" si="32"/>
        <v>0</v>
      </c>
      <c r="T91" s="187">
        <f>'07030210002540611'!T93+'07030210027000611'!T93+'07030210028000611'!T93</f>
        <v>0</v>
      </c>
      <c r="U91" s="143"/>
      <c r="V91" s="188">
        <f>'07030210002540612'!V93+'07030210021740612'!V93</f>
        <v>0</v>
      </c>
      <c r="W91" s="143"/>
      <c r="X91" s="143"/>
      <c r="Y91" s="183"/>
      <c r="Z91" s="143"/>
      <c r="AA91" s="141">
        <f t="shared" si="34"/>
        <v>0</v>
      </c>
      <c r="AB91" s="187">
        <f>'07030210002540611'!AB93+'07030210027000611'!AB93+'07030210028000611'!AB93</f>
        <v>0</v>
      </c>
      <c r="AC91" s="143"/>
      <c r="AD91" s="188">
        <f>'07030210002540612'!AD93+'07030210021740612'!AD93</f>
        <v>0</v>
      </c>
      <c r="AE91" s="143"/>
      <c r="AF91" s="143"/>
      <c r="AG91" s="183"/>
      <c r="AH91" s="143"/>
      <c r="AI91" s="152" t="s">
        <v>231</v>
      </c>
    </row>
    <row r="92" spans="2:35" s="148" customFormat="1" ht="22.5" x14ac:dyDescent="0.25">
      <c r="B92" s="149" t="s">
        <v>232</v>
      </c>
      <c r="C92" s="159"/>
      <c r="D92" s="159"/>
      <c r="E92" s="159"/>
      <c r="F92" s="159"/>
      <c r="G92" s="159"/>
      <c r="H92" s="159">
        <v>244</v>
      </c>
      <c r="I92" s="159">
        <v>343</v>
      </c>
      <c r="J92" s="159"/>
      <c r="K92" s="141">
        <f t="shared" si="30"/>
        <v>0</v>
      </c>
      <c r="L92" s="187">
        <f>'07030210002540611'!L94+'07030210027000611'!L94+'07030210028000611'!L94</f>
        <v>0</v>
      </c>
      <c r="M92" s="143"/>
      <c r="N92" s="188">
        <f>'07030210002540612'!N94+'07030210021740612'!N94</f>
        <v>0</v>
      </c>
      <c r="O92" s="143"/>
      <c r="P92" s="143"/>
      <c r="Q92" s="189">
        <f>'[1]00000000000000000130'!Q92+'[1]00000000000000000189'!Q92</f>
        <v>0</v>
      </c>
      <c r="R92" s="143"/>
      <c r="S92" s="141">
        <f t="shared" si="32"/>
        <v>0</v>
      </c>
      <c r="T92" s="187">
        <f>'07030210002540611'!T94+'07030210027000611'!T94+'07030210028000611'!T94</f>
        <v>0</v>
      </c>
      <c r="U92" s="143"/>
      <c r="V92" s="188">
        <f>'07030210002540612'!V94+'07030210021740612'!V94</f>
        <v>0</v>
      </c>
      <c r="W92" s="143"/>
      <c r="X92" s="143"/>
      <c r="Y92" s="183"/>
      <c r="Z92" s="143"/>
      <c r="AA92" s="141">
        <f t="shared" si="34"/>
        <v>0</v>
      </c>
      <c r="AB92" s="187">
        <f>'07030210002540611'!AB94+'07030210027000611'!AB94+'07030210028000611'!AB94</f>
        <v>0</v>
      </c>
      <c r="AC92" s="143"/>
      <c r="AD92" s="188">
        <f>'07030210002540612'!AD94+'07030210021740612'!AD94</f>
        <v>0</v>
      </c>
      <c r="AE92" s="143"/>
      <c r="AF92" s="143"/>
      <c r="AG92" s="183"/>
      <c r="AH92" s="143"/>
      <c r="AI92" s="152" t="s">
        <v>233</v>
      </c>
    </row>
    <row r="93" spans="2:35" s="148" customFormat="1" ht="22.5" x14ac:dyDescent="0.25">
      <c r="B93" s="149" t="s">
        <v>234</v>
      </c>
      <c r="C93" s="159"/>
      <c r="D93" s="159"/>
      <c r="E93" s="159"/>
      <c r="F93" s="159"/>
      <c r="G93" s="159"/>
      <c r="H93" s="159">
        <v>244</v>
      </c>
      <c r="I93" s="159">
        <v>344</v>
      </c>
      <c r="J93" s="159"/>
      <c r="K93" s="141">
        <f t="shared" si="30"/>
        <v>0</v>
      </c>
      <c r="L93" s="187">
        <f>'07030210002540611'!L95+'07030210027000611'!L95+'07030210028000611'!L95</f>
        <v>0</v>
      </c>
      <c r="M93" s="143"/>
      <c r="N93" s="188">
        <f>'07030210002540612'!N95+'07030210021740612'!N95</f>
        <v>0</v>
      </c>
      <c r="O93" s="143"/>
      <c r="P93" s="143"/>
      <c r="Q93" s="189">
        <v>0</v>
      </c>
      <c r="R93" s="143"/>
      <c r="S93" s="141">
        <f t="shared" si="32"/>
        <v>0</v>
      </c>
      <c r="T93" s="187">
        <f>'07030210002540611'!T95+'07030210027000611'!T95+'07030210028000611'!T95</f>
        <v>0</v>
      </c>
      <c r="U93" s="143"/>
      <c r="V93" s="188">
        <f>'07030210002540612'!V95+'07030210021740612'!V95</f>
        <v>0</v>
      </c>
      <c r="W93" s="143"/>
      <c r="X93" s="143"/>
      <c r="Y93" s="183"/>
      <c r="Z93" s="143"/>
      <c r="AA93" s="141">
        <f t="shared" si="34"/>
        <v>0</v>
      </c>
      <c r="AB93" s="187">
        <f>'07030210002540611'!AB95+'07030210027000611'!AB95+'07030210028000611'!AB95</f>
        <v>0</v>
      </c>
      <c r="AC93" s="143"/>
      <c r="AD93" s="188">
        <f>'07030210002540612'!AD95+'07030210021740612'!AD95</f>
        <v>0</v>
      </c>
      <c r="AE93" s="143"/>
      <c r="AF93" s="143"/>
      <c r="AG93" s="183"/>
      <c r="AH93" s="143"/>
      <c r="AI93" s="152" t="s">
        <v>235</v>
      </c>
    </row>
    <row r="94" spans="2:35" s="148" customFormat="1" ht="22.5" x14ac:dyDescent="0.25">
      <c r="B94" s="149" t="s">
        <v>236</v>
      </c>
      <c r="C94" s="159"/>
      <c r="D94" s="159"/>
      <c r="E94" s="159"/>
      <c r="F94" s="159"/>
      <c r="G94" s="159"/>
      <c r="H94" s="159">
        <v>244</v>
      </c>
      <c r="I94" s="159">
        <v>345</v>
      </c>
      <c r="J94" s="159"/>
      <c r="K94" s="141">
        <f t="shared" si="30"/>
        <v>0</v>
      </c>
      <c r="L94" s="187">
        <f>'07030210002540611'!L96+'07030210027000611'!L96+'07030210028000611'!L96</f>
        <v>0</v>
      </c>
      <c r="M94" s="143"/>
      <c r="N94" s="188">
        <f>'07030210002540612'!N96+'07030210021740612'!N96</f>
        <v>0</v>
      </c>
      <c r="O94" s="143"/>
      <c r="P94" s="143"/>
      <c r="Q94" s="189">
        <f>'[1]00000000000000000130'!Q94+'[1]00000000000000000189'!Q94</f>
        <v>0</v>
      </c>
      <c r="R94" s="143"/>
      <c r="S94" s="141">
        <f t="shared" si="32"/>
        <v>0</v>
      </c>
      <c r="T94" s="187">
        <f>'07030210002540611'!T96+'07030210027000611'!T96+'07030210028000611'!T96</f>
        <v>0</v>
      </c>
      <c r="U94" s="143"/>
      <c r="V94" s="188">
        <f>'07030210002540612'!V96+'07030210021740612'!V96</f>
        <v>0</v>
      </c>
      <c r="W94" s="143"/>
      <c r="X94" s="143"/>
      <c r="Y94" s="183"/>
      <c r="Z94" s="143"/>
      <c r="AA94" s="141">
        <f t="shared" si="34"/>
        <v>0</v>
      </c>
      <c r="AB94" s="187">
        <f>'07030210002540611'!AB96+'07030210027000611'!AB96+'07030210028000611'!AB96</f>
        <v>0</v>
      </c>
      <c r="AC94" s="143"/>
      <c r="AD94" s="188">
        <f>'07030210002540612'!AD96+'07030210021740612'!AD96</f>
        <v>0</v>
      </c>
      <c r="AE94" s="143"/>
      <c r="AF94" s="143"/>
      <c r="AG94" s="183"/>
      <c r="AH94" s="143"/>
      <c r="AI94" s="152" t="s">
        <v>237</v>
      </c>
    </row>
    <row r="95" spans="2:35" s="148" customFormat="1" ht="33.75" x14ac:dyDescent="0.25">
      <c r="B95" s="149" t="s">
        <v>263</v>
      </c>
      <c r="C95" s="159"/>
      <c r="D95" s="159"/>
      <c r="E95" s="159"/>
      <c r="F95" s="159"/>
      <c r="G95" s="159"/>
      <c r="H95" s="159">
        <v>244</v>
      </c>
      <c r="I95" s="159">
        <v>346</v>
      </c>
      <c r="J95" s="159" t="s">
        <v>260</v>
      </c>
      <c r="K95" s="141">
        <f t="shared" si="30"/>
        <v>0</v>
      </c>
      <c r="L95" s="187">
        <f>'07030210002540611'!L97+'07030210027000611'!L97+'07030210028000611'!L97</f>
        <v>0</v>
      </c>
      <c r="M95" s="143"/>
      <c r="N95" s="188">
        <f>'07030210002540612'!N97+'07030210021740612'!N97</f>
        <v>0</v>
      </c>
      <c r="O95" s="143"/>
      <c r="P95" s="143"/>
      <c r="Q95" s="189">
        <f>'[1]00000000000000000130'!Q95+'[1]00000000000000000189'!Q95</f>
        <v>0</v>
      </c>
      <c r="R95" s="143"/>
      <c r="S95" s="141">
        <f t="shared" si="32"/>
        <v>0</v>
      </c>
      <c r="T95" s="187">
        <f>'07030210002540611'!T97+'07030210027000611'!T97+'07030210028000611'!T97</f>
        <v>0</v>
      </c>
      <c r="U95" s="143"/>
      <c r="V95" s="188">
        <f>'07030210002540612'!V97+'07030210021740612'!V97</f>
        <v>0</v>
      </c>
      <c r="W95" s="143"/>
      <c r="X95" s="143"/>
      <c r="Y95" s="183"/>
      <c r="Z95" s="143"/>
      <c r="AA95" s="141">
        <f t="shared" si="34"/>
        <v>0</v>
      </c>
      <c r="AB95" s="187">
        <f>'07030210002540611'!AB97+'07030210027000611'!AB97+'07030210028000611'!AB97</f>
        <v>0</v>
      </c>
      <c r="AC95" s="143"/>
      <c r="AD95" s="188">
        <f>'07030210002540612'!AD97+'07030210021740612'!AD97</f>
        <v>0</v>
      </c>
      <c r="AE95" s="143"/>
      <c r="AF95" s="143"/>
      <c r="AG95" s="183"/>
      <c r="AH95" s="143"/>
      <c r="AI95" s="152" t="s">
        <v>238</v>
      </c>
    </row>
    <row r="96" spans="2:35" s="148" customFormat="1" ht="33.75" x14ac:dyDescent="0.25">
      <c r="B96" s="149" t="s">
        <v>262</v>
      </c>
      <c r="C96" s="159"/>
      <c r="D96" s="159"/>
      <c r="E96" s="159"/>
      <c r="F96" s="159"/>
      <c r="G96" s="159"/>
      <c r="H96" s="159">
        <v>244</v>
      </c>
      <c r="I96" s="159">
        <v>346</v>
      </c>
      <c r="J96" s="159" t="s">
        <v>261</v>
      </c>
      <c r="K96" s="141">
        <f t="shared" si="30"/>
        <v>50000</v>
      </c>
      <c r="L96" s="187">
        <f>'07030210002540611'!L98+'07030210027000611'!L98+'07030210028000611'!L98</f>
        <v>50000</v>
      </c>
      <c r="M96" s="143"/>
      <c r="N96" s="188">
        <f>'07030210002540612'!N98+'07030210021740612'!N98</f>
        <v>0</v>
      </c>
      <c r="O96" s="143"/>
      <c r="P96" s="143"/>
      <c r="Q96" s="189">
        <v>0</v>
      </c>
      <c r="R96" s="143"/>
      <c r="S96" s="141">
        <f t="shared" si="32"/>
        <v>50000</v>
      </c>
      <c r="T96" s="187">
        <f>'07030210002540611'!T98+'07030210027000611'!T98+'07030210028000611'!T98</f>
        <v>50000</v>
      </c>
      <c r="U96" s="143"/>
      <c r="V96" s="188">
        <f>'07030210002540612'!V98+'07030210021740612'!V98</f>
        <v>0</v>
      </c>
      <c r="W96" s="143"/>
      <c r="X96" s="143"/>
      <c r="Y96" s="183"/>
      <c r="Z96" s="143"/>
      <c r="AA96" s="141">
        <f t="shared" si="34"/>
        <v>50000</v>
      </c>
      <c r="AB96" s="187">
        <f>'07030210002540611'!AB98+'07030210027000611'!AB98+'07030210028000611'!AB98</f>
        <v>50000</v>
      </c>
      <c r="AC96" s="143"/>
      <c r="AD96" s="188">
        <f>'07030210002540612'!AD98+'07030210021740612'!AD98</f>
        <v>0</v>
      </c>
      <c r="AE96" s="143"/>
      <c r="AF96" s="143"/>
      <c r="AG96" s="183"/>
      <c r="AH96" s="143"/>
      <c r="AI96" s="152" t="s">
        <v>239</v>
      </c>
    </row>
    <row r="97" spans="2:35" s="148" customFormat="1" ht="33.75" x14ac:dyDescent="0.25">
      <c r="B97" s="149" t="s">
        <v>240</v>
      </c>
      <c r="C97" s="159"/>
      <c r="D97" s="159"/>
      <c r="E97" s="159"/>
      <c r="F97" s="159"/>
      <c r="G97" s="159"/>
      <c r="H97" s="159">
        <v>244</v>
      </c>
      <c r="I97" s="159">
        <v>347</v>
      </c>
      <c r="J97" s="159"/>
      <c r="K97" s="141">
        <f t="shared" si="30"/>
        <v>0</v>
      </c>
      <c r="L97" s="187">
        <f>'07030210002540611'!L99+'07030210027000611'!L99+'07030210028000611'!L99</f>
        <v>0</v>
      </c>
      <c r="M97" s="143"/>
      <c r="N97" s="188">
        <f>'07030210002540612'!N99+'07030210021740612'!N99</f>
        <v>0</v>
      </c>
      <c r="O97" s="143"/>
      <c r="P97" s="143"/>
      <c r="Q97" s="189">
        <f>'[1]00000000000000000130'!Q97+'[1]00000000000000000189'!Q97</f>
        <v>0</v>
      </c>
      <c r="R97" s="143"/>
      <c r="S97" s="141">
        <f t="shared" si="32"/>
        <v>0</v>
      </c>
      <c r="T97" s="187">
        <f>'07030210002540611'!T99+'07030210027000611'!T99+'07030210028000611'!T99</f>
        <v>0</v>
      </c>
      <c r="U97" s="143"/>
      <c r="V97" s="188">
        <f>'07030210002540612'!V99+'07030210021740612'!V99</f>
        <v>0</v>
      </c>
      <c r="W97" s="143"/>
      <c r="X97" s="143"/>
      <c r="Y97" s="183"/>
      <c r="Z97" s="143"/>
      <c r="AA97" s="141">
        <f t="shared" si="34"/>
        <v>0</v>
      </c>
      <c r="AB97" s="187">
        <f>'07030210002540611'!AB99+'07030210027000611'!AB99+'07030210028000611'!AB99</f>
        <v>0</v>
      </c>
      <c r="AC97" s="143"/>
      <c r="AD97" s="188">
        <f>'07030210002540612'!AD99+'07030210021740612'!AD99</f>
        <v>0</v>
      </c>
      <c r="AE97" s="143"/>
      <c r="AF97" s="143"/>
      <c r="AG97" s="183"/>
      <c r="AH97" s="143"/>
      <c r="AI97" s="152"/>
    </row>
    <row r="98" spans="2:35" s="148" customFormat="1" ht="25.5" customHeight="1" x14ac:dyDescent="0.25">
      <c r="B98" s="149" t="s">
        <v>241</v>
      </c>
      <c r="C98" s="159"/>
      <c r="D98" s="159"/>
      <c r="E98" s="159"/>
      <c r="F98" s="159"/>
      <c r="G98" s="159"/>
      <c r="H98" s="159">
        <v>244</v>
      </c>
      <c r="I98" s="159">
        <v>349</v>
      </c>
      <c r="J98" s="159"/>
      <c r="K98" s="141">
        <f t="shared" si="30"/>
        <v>0</v>
      </c>
      <c r="L98" s="187">
        <f>'07030210002540611'!L100+'07030210027000611'!L100+'07030210028000611'!L100</f>
        <v>0</v>
      </c>
      <c r="M98" s="143"/>
      <c r="N98" s="188">
        <f>'07030210002540612'!N100+'07030210021740612'!N100</f>
        <v>0</v>
      </c>
      <c r="O98" s="143"/>
      <c r="P98" s="143"/>
      <c r="Q98" s="189">
        <f>'[1]00000000000000000130'!Q98+'[1]00000000000000000189'!Q98</f>
        <v>0</v>
      </c>
      <c r="R98" s="143"/>
      <c r="S98" s="141">
        <f t="shared" si="32"/>
        <v>0</v>
      </c>
      <c r="T98" s="187">
        <f>'07030210002540611'!T100+'07030210027000611'!T100+'07030210028000611'!T100</f>
        <v>0</v>
      </c>
      <c r="U98" s="143"/>
      <c r="V98" s="188">
        <f>'07030210002540612'!V100+'07030210021740612'!V100</f>
        <v>0</v>
      </c>
      <c r="W98" s="143"/>
      <c r="X98" s="143"/>
      <c r="Y98" s="183"/>
      <c r="Z98" s="143"/>
      <c r="AA98" s="141">
        <f t="shared" si="34"/>
        <v>0</v>
      </c>
      <c r="AB98" s="187">
        <f>'07030210002540611'!AB100+'07030210027000611'!AB100+'07030210028000611'!AB100</f>
        <v>0</v>
      </c>
      <c r="AC98" s="143"/>
      <c r="AD98" s="188">
        <f>'07030210002540612'!AD100+'07030210021740612'!AD100</f>
        <v>0</v>
      </c>
      <c r="AE98" s="143"/>
      <c r="AF98" s="143"/>
      <c r="AG98" s="183"/>
      <c r="AH98" s="143"/>
      <c r="AI98" s="152" t="s">
        <v>242</v>
      </c>
    </row>
    <row r="99" spans="2:35" s="153" customFormat="1" ht="21" x14ac:dyDescent="0.25">
      <c r="B99" s="145" t="s">
        <v>243</v>
      </c>
      <c r="C99" s="83"/>
      <c r="D99" s="83"/>
      <c r="E99" s="83"/>
      <c r="F99" s="83"/>
      <c r="G99" s="83"/>
      <c r="H99" s="83"/>
      <c r="I99" s="83">
        <v>350</v>
      </c>
      <c r="J99" s="83"/>
      <c r="K99" s="141">
        <f t="shared" si="30"/>
        <v>0</v>
      </c>
      <c r="L99" s="187">
        <f>'07030210002540611'!L101+'07030210027000611'!L101+'07030210028000611'!L101</f>
        <v>0</v>
      </c>
      <c r="M99" s="147">
        <f t="shared" ref="M99:R99" si="39">SUM(M100:M102)</f>
        <v>0</v>
      </c>
      <c r="N99" s="188">
        <f>'07030210002540612'!N101+'07030210021740612'!N101</f>
        <v>0</v>
      </c>
      <c r="O99" s="147">
        <f t="shared" si="39"/>
        <v>0</v>
      </c>
      <c r="P99" s="147">
        <f t="shared" si="39"/>
        <v>0</v>
      </c>
      <c r="Q99" s="189">
        <f>'[1]00000000000000000130'!Q99+'[1]00000000000000000189'!Q99</f>
        <v>0</v>
      </c>
      <c r="R99" s="147">
        <f t="shared" si="39"/>
        <v>0</v>
      </c>
      <c r="S99" s="141">
        <f t="shared" si="32"/>
        <v>0</v>
      </c>
      <c r="T99" s="187">
        <f>'07030210002540611'!T101+'07030210027000611'!T101+'07030210028000611'!T101</f>
        <v>0</v>
      </c>
      <c r="U99" s="147">
        <f t="shared" ref="U99:Z99" si="40">SUM(U100:U102)</f>
        <v>0</v>
      </c>
      <c r="V99" s="188">
        <f>'07030210002540612'!V101+'07030210021740612'!V101</f>
        <v>0</v>
      </c>
      <c r="W99" s="147">
        <f t="shared" si="40"/>
        <v>0</v>
      </c>
      <c r="X99" s="147">
        <f t="shared" si="40"/>
        <v>0</v>
      </c>
      <c r="Y99" s="186">
        <f t="shared" si="40"/>
        <v>0</v>
      </c>
      <c r="Z99" s="147">
        <f t="shared" si="40"/>
        <v>0</v>
      </c>
      <c r="AA99" s="141">
        <f t="shared" si="34"/>
        <v>0</v>
      </c>
      <c r="AB99" s="187">
        <f>'07030210002540611'!AB101+'07030210027000611'!AB101+'07030210028000611'!AB101</f>
        <v>0</v>
      </c>
      <c r="AC99" s="147">
        <f t="shared" ref="AC99:AH99" si="41">SUM(AC100:AC102)</f>
        <v>0</v>
      </c>
      <c r="AD99" s="188">
        <f>'07030210002540612'!AD101+'07030210021740612'!AD101</f>
        <v>0</v>
      </c>
      <c r="AE99" s="147">
        <f t="shared" si="41"/>
        <v>0</v>
      </c>
      <c r="AF99" s="147">
        <f t="shared" si="41"/>
        <v>0</v>
      </c>
      <c r="AG99" s="186">
        <f t="shared" si="41"/>
        <v>0</v>
      </c>
      <c r="AH99" s="147">
        <f t="shared" si="41"/>
        <v>0</v>
      </c>
      <c r="AI99" s="155"/>
    </row>
    <row r="100" spans="2:35" s="148" customFormat="1" ht="56.25" x14ac:dyDescent="0.25">
      <c r="B100" s="149" t="s">
        <v>244</v>
      </c>
      <c r="C100" s="159"/>
      <c r="D100" s="159"/>
      <c r="E100" s="159"/>
      <c r="F100" s="159"/>
      <c r="G100" s="159"/>
      <c r="H100" s="159">
        <v>244</v>
      </c>
      <c r="I100" s="159">
        <v>352</v>
      </c>
      <c r="J100" s="159"/>
      <c r="K100" s="141">
        <f t="shared" si="30"/>
        <v>0</v>
      </c>
      <c r="L100" s="187">
        <f>'07030210002540611'!L102+'07030210027000611'!L102+'07030210028000611'!L102</f>
        <v>0</v>
      </c>
      <c r="M100" s="143"/>
      <c r="N100" s="188">
        <f>'07030210002540612'!N102+'07030210021740612'!N102</f>
        <v>0</v>
      </c>
      <c r="O100" s="143"/>
      <c r="P100" s="143"/>
      <c r="Q100" s="189">
        <f>'[1]00000000000000000130'!Q100+'[1]00000000000000000189'!Q100</f>
        <v>0</v>
      </c>
      <c r="R100" s="143"/>
      <c r="S100" s="141">
        <f t="shared" si="32"/>
        <v>0</v>
      </c>
      <c r="T100" s="187">
        <f>'07030210002540611'!T102+'07030210027000611'!T102+'07030210028000611'!T102</f>
        <v>0</v>
      </c>
      <c r="U100" s="143"/>
      <c r="V100" s="188">
        <f>'07030210002540612'!V102+'07030210021740612'!V102</f>
        <v>0</v>
      </c>
      <c r="W100" s="143"/>
      <c r="X100" s="143"/>
      <c r="Y100" s="183"/>
      <c r="Z100" s="143"/>
      <c r="AA100" s="141">
        <f t="shared" si="34"/>
        <v>0</v>
      </c>
      <c r="AB100" s="187">
        <f>'07030210002540611'!AB102+'07030210027000611'!AB102+'07030210028000611'!AB102</f>
        <v>0</v>
      </c>
      <c r="AC100" s="143"/>
      <c r="AD100" s="188">
        <f>'07030210002540612'!AD102+'07030210021740612'!AD102</f>
        <v>0</v>
      </c>
      <c r="AE100" s="143"/>
      <c r="AF100" s="143"/>
      <c r="AG100" s="183"/>
      <c r="AH100" s="143"/>
      <c r="AI100" s="152"/>
    </row>
    <row r="101" spans="2:35" s="148" customFormat="1" ht="45.75" customHeight="1" x14ac:dyDescent="0.25">
      <c r="B101" s="149" t="s">
        <v>245</v>
      </c>
      <c r="C101" s="159"/>
      <c r="D101" s="159"/>
      <c r="E101" s="159"/>
      <c r="F101" s="159"/>
      <c r="G101" s="159"/>
      <c r="H101" s="159">
        <v>244</v>
      </c>
      <c r="I101" s="159">
        <v>353</v>
      </c>
      <c r="J101" s="159"/>
      <c r="K101" s="141">
        <f t="shared" si="30"/>
        <v>0</v>
      </c>
      <c r="L101" s="187">
        <f>'07030210002540611'!L103+'07030210027000611'!L103+'07030210028000611'!L103</f>
        <v>0</v>
      </c>
      <c r="M101" s="143"/>
      <c r="N101" s="188">
        <f>'07030210002540612'!N103+'07030210021740612'!N103</f>
        <v>0</v>
      </c>
      <c r="O101" s="143"/>
      <c r="P101" s="143"/>
      <c r="Q101" s="189">
        <f>'[1]00000000000000000130'!Q101+'[1]00000000000000000189'!Q101</f>
        <v>0</v>
      </c>
      <c r="R101" s="143"/>
      <c r="S101" s="141">
        <f t="shared" si="32"/>
        <v>0</v>
      </c>
      <c r="T101" s="187">
        <f>'07030210002540611'!T103+'07030210027000611'!T103+'07030210028000611'!T103</f>
        <v>0</v>
      </c>
      <c r="U101" s="143"/>
      <c r="V101" s="188">
        <f>'07030210002540612'!V103+'07030210021740612'!V103</f>
        <v>0</v>
      </c>
      <c r="W101" s="143"/>
      <c r="X101" s="143"/>
      <c r="Y101" s="183"/>
      <c r="Z101" s="143"/>
      <c r="AA101" s="141">
        <f t="shared" si="34"/>
        <v>0</v>
      </c>
      <c r="AB101" s="187">
        <f>'07030210002540611'!AB103+'07030210027000611'!AB103+'07030210028000611'!AB103</f>
        <v>0</v>
      </c>
      <c r="AC101" s="143"/>
      <c r="AD101" s="188">
        <f>'07030210002540612'!AD103+'07030210021740612'!AD103</f>
        <v>0</v>
      </c>
      <c r="AE101" s="143"/>
      <c r="AF101" s="143"/>
      <c r="AG101" s="183"/>
      <c r="AH101" s="143"/>
      <c r="AI101" s="152"/>
    </row>
    <row r="102" spans="2:35" s="148" customFormat="1" x14ac:dyDescent="0.25">
      <c r="B102" s="149"/>
      <c r="C102" s="159"/>
      <c r="D102" s="159"/>
      <c r="E102" s="159"/>
      <c r="F102" s="159"/>
      <c r="G102" s="159"/>
      <c r="H102" s="159"/>
      <c r="I102" s="159"/>
      <c r="J102" s="159"/>
      <c r="K102" s="141">
        <f t="shared" si="30"/>
        <v>0</v>
      </c>
      <c r="L102" s="187">
        <f>'07030210002540611'!L104+'07030210027000611'!L104+'07030210028000611'!L105</f>
        <v>0</v>
      </c>
      <c r="M102" s="143"/>
      <c r="N102" s="188">
        <f>'07030210002540612'!N104+'07030210021740612'!N104</f>
        <v>0</v>
      </c>
      <c r="O102" s="143"/>
      <c r="P102" s="143"/>
      <c r="Q102" s="189">
        <f>'[1]00000000000000000130'!Q102+'[1]00000000000000000189'!Q102</f>
        <v>0</v>
      </c>
      <c r="R102" s="143"/>
      <c r="S102" s="141">
        <f t="shared" si="32"/>
        <v>0</v>
      </c>
      <c r="T102" s="187">
        <f>'07030210002540611'!T104+'07030210027000611'!T104+'07030210028000611'!T105</f>
        <v>0</v>
      </c>
      <c r="U102" s="143"/>
      <c r="V102" s="188">
        <f>'07030210002540612'!V104+'07030210021740612'!V104</f>
        <v>0</v>
      </c>
      <c r="W102" s="143"/>
      <c r="X102" s="143"/>
      <c r="Y102" s="183"/>
      <c r="Z102" s="143"/>
      <c r="AA102" s="141">
        <f t="shared" si="34"/>
        <v>0</v>
      </c>
      <c r="AB102" s="187">
        <f>'07030210002540611'!AB104+'07030210027000611'!AB104+'07030210028000611'!AB105</f>
        <v>0</v>
      </c>
      <c r="AC102" s="143"/>
      <c r="AD102" s="188">
        <f>'07030210002540612'!AD104+'07030210021740612'!AD104</f>
        <v>0</v>
      </c>
      <c r="AE102" s="143"/>
      <c r="AF102" s="143"/>
      <c r="AG102" s="183"/>
      <c r="AH102" s="143"/>
      <c r="AI102" s="152"/>
    </row>
    <row r="103" spans="2:35" s="140" customFormat="1" ht="21" x14ac:dyDescent="0.25">
      <c r="B103" s="84" t="s">
        <v>66</v>
      </c>
      <c r="C103" s="80">
        <v>300</v>
      </c>
      <c r="D103" s="80" t="s">
        <v>55</v>
      </c>
      <c r="E103" s="80" t="s">
        <v>55</v>
      </c>
      <c r="F103" s="80" t="s">
        <v>55</v>
      </c>
      <c r="G103" s="80" t="s">
        <v>55</v>
      </c>
      <c r="H103" s="80" t="s">
        <v>55</v>
      </c>
      <c r="I103" s="80" t="s">
        <v>55</v>
      </c>
      <c r="J103" s="80" t="s">
        <v>55</v>
      </c>
      <c r="K103" s="141">
        <f t="shared" si="30"/>
        <v>0</v>
      </c>
      <c r="L103" s="187">
        <f>'07030210002540611'!L105+'07030210027000611'!L105+'07030210028000611'!L106</f>
        <v>0</v>
      </c>
      <c r="M103" s="141"/>
      <c r="N103" s="188">
        <f>'07030210002540612'!N105+'07030210021740612'!N105</f>
        <v>0</v>
      </c>
      <c r="O103" s="141"/>
      <c r="P103" s="141"/>
      <c r="Q103" s="189">
        <f>'[1]00000000000000000130'!Q103+'[1]00000000000000000189'!Q103</f>
        <v>0</v>
      </c>
      <c r="R103" s="141"/>
      <c r="S103" s="141">
        <f t="shared" si="32"/>
        <v>0</v>
      </c>
      <c r="T103" s="187">
        <f>'07030210002540611'!T105+'07030210027000611'!T105+'07030210028000611'!T106</f>
        <v>0</v>
      </c>
      <c r="U103" s="141"/>
      <c r="V103" s="188">
        <f>'07030210002540612'!V105+'07030210021740612'!V105</f>
        <v>0</v>
      </c>
      <c r="W103" s="141"/>
      <c r="X103" s="141"/>
      <c r="Y103" s="180"/>
      <c r="Z103" s="141"/>
      <c r="AA103" s="141">
        <f t="shared" si="34"/>
        <v>0</v>
      </c>
      <c r="AB103" s="187">
        <f>'07030210002540611'!AB105+'07030210027000611'!AB105+'07030210028000611'!AB106</f>
        <v>0</v>
      </c>
      <c r="AC103" s="141"/>
      <c r="AD103" s="188">
        <f>'07030210002540612'!AD105+'07030210021740612'!AD105</f>
        <v>0</v>
      </c>
      <c r="AE103" s="141"/>
      <c r="AF103" s="141"/>
      <c r="AG103" s="180"/>
      <c r="AH103" s="141"/>
      <c r="AI103" s="142"/>
    </row>
    <row r="104" spans="2:35" x14ac:dyDescent="0.25">
      <c r="B104" s="79" t="s">
        <v>23</v>
      </c>
      <c r="C104" s="85"/>
      <c r="D104" s="85"/>
      <c r="E104" s="85"/>
      <c r="F104" s="85"/>
      <c r="G104" s="85"/>
      <c r="H104" s="85"/>
      <c r="I104" s="85"/>
      <c r="J104" s="85"/>
      <c r="K104" s="141">
        <f t="shared" si="30"/>
        <v>0</v>
      </c>
      <c r="L104" s="187">
        <f>'07030210002540611'!L106+'07030210027000611'!L106+'07030210028000611'!L107</f>
        <v>0</v>
      </c>
      <c r="M104" s="160"/>
      <c r="N104" s="188">
        <f>'07030210002540612'!N106+'07030210021740612'!N106</f>
        <v>0</v>
      </c>
      <c r="O104" s="160"/>
      <c r="P104" s="160"/>
      <c r="Q104" s="189">
        <f>'[1]00000000000000000130'!Q104+'[1]00000000000000000189'!Q104</f>
        <v>0</v>
      </c>
      <c r="R104" s="160"/>
      <c r="S104" s="141">
        <f t="shared" si="32"/>
        <v>0</v>
      </c>
      <c r="T104" s="187">
        <f>'07030210002540611'!T106+'07030210027000611'!T106+'07030210028000611'!T107</f>
        <v>0</v>
      </c>
      <c r="U104" s="160"/>
      <c r="V104" s="188">
        <f>'07030210002540612'!V106+'07030210021740612'!V106</f>
        <v>0</v>
      </c>
      <c r="W104" s="160"/>
      <c r="X104" s="160"/>
      <c r="Y104" s="183"/>
      <c r="Z104" s="160"/>
      <c r="AA104" s="141">
        <f t="shared" si="34"/>
        <v>0</v>
      </c>
      <c r="AB104" s="187">
        <f>'07030210002540611'!AB106+'07030210027000611'!AB106+'07030210028000611'!AB107</f>
        <v>0</v>
      </c>
      <c r="AC104" s="160"/>
      <c r="AD104" s="188">
        <f>'07030210002540612'!AD106+'07030210021740612'!AD106</f>
        <v>0</v>
      </c>
      <c r="AE104" s="160"/>
      <c r="AF104" s="160"/>
      <c r="AG104" s="183"/>
      <c r="AH104" s="160"/>
      <c r="AI104" s="135"/>
    </row>
    <row r="105" spans="2:35" x14ac:dyDescent="0.25">
      <c r="B105" s="86" t="s">
        <v>67</v>
      </c>
      <c r="C105" s="81">
        <v>310</v>
      </c>
      <c r="D105" s="81"/>
      <c r="E105" s="81"/>
      <c r="F105" s="81"/>
      <c r="G105" s="81"/>
      <c r="H105" s="81"/>
      <c r="I105" s="81"/>
      <c r="J105" s="81"/>
      <c r="K105" s="141">
        <f t="shared" si="30"/>
        <v>0</v>
      </c>
      <c r="L105" s="187">
        <f>'07030210002540611'!L107+'07030210027000611'!L107+'07030210028000611'!L108</f>
        <v>0</v>
      </c>
      <c r="M105" s="143"/>
      <c r="N105" s="188">
        <f>'07030210002540612'!N107+'07030210021740612'!N107</f>
        <v>0</v>
      </c>
      <c r="O105" s="143"/>
      <c r="P105" s="143"/>
      <c r="Q105" s="189">
        <f>'[1]00000000000000000130'!Q105+'[1]00000000000000000189'!Q105</f>
        <v>0</v>
      </c>
      <c r="R105" s="143"/>
      <c r="S105" s="141">
        <f t="shared" si="32"/>
        <v>0</v>
      </c>
      <c r="T105" s="187">
        <f>'07030210002540611'!T107+'07030210027000611'!T107+'07030210028000611'!T108</f>
        <v>0</v>
      </c>
      <c r="U105" s="143"/>
      <c r="V105" s="188">
        <f>'07030210002540612'!V107+'07030210021740612'!V107</f>
        <v>0</v>
      </c>
      <c r="W105" s="143"/>
      <c r="X105" s="143"/>
      <c r="Y105" s="183"/>
      <c r="Z105" s="143"/>
      <c r="AA105" s="141">
        <f t="shared" si="34"/>
        <v>0</v>
      </c>
      <c r="AB105" s="187">
        <f>'07030210002540611'!AB107+'07030210027000611'!AB107+'07030210028000611'!AB108</f>
        <v>0</v>
      </c>
      <c r="AC105" s="143"/>
      <c r="AD105" s="188">
        <f>'07030210002540612'!AD107+'07030210021740612'!AD107</f>
        <v>0</v>
      </c>
      <c r="AE105" s="143"/>
      <c r="AF105" s="143"/>
      <c r="AG105" s="183"/>
      <c r="AH105" s="143"/>
      <c r="AI105" s="135"/>
    </row>
    <row r="106" spans="2:35" x14ac:dyDescent="0.25">
      <c r="B106" s="86" t="s">
        <v>68</v>
      </c>
      <c r="C106" s="81">
        <v>320</v>
      </c>
      <c r="D106" s="81"/>
      <c r="E106" s="81"/>
      <c r="F106" s="81"/>
      <c r="G106" s="81"/>
      <c r="H106" s="81"/>
      <c r="I106" s="81"/>
      <c r="J106" s="81"/>
      <c r="K106" s="141">
        <f t="shared" si="30"/>
        <v>0</v>
      </c>
      <c r="L106" s="187">
        <f>'07030210002540611'!L108+'07030210027000611'!L108+'07030210028000611'!L109</f>
        <v>0</v>
      </c>
      <c r="M106" s="143"/>
      <c r="N106" s="188">
        <f>'07030210002540612'!N108+'07030210021740612'!N108</f>
        <v>0</v>
      </c>
      <c r="O106" s="143"/>
      <c r="P106" s="143"/>
      <c r="Q106" s="189">
        <f>'[1]00000000000000000130'!Q106+'[1]00000000000000000189'!Q106</f>
        <v>0</v>
      </c>
      <c r="R106" s="143"/>
      <c r="S106" s="141">
        <f t="shared" si="32"/>
        <v>0</v>
      </c>
      <c r="T106" s="187">
        <f>'07030210002540611'!T108+'07030210027000611'!T108+'07030210028000611'!T109</f>
        <v>0</v>
      </c>
      <c r="U106" s="143"/>
      <c r="V106" s="188">
        <f>'07030210002540612'!V108+'07030210021740612'!V108</f>
        <v>0</v>
      </c>
      <c r="W106" s="143"/>
      <c r="X106" s="143"/>
      <c r="Y106" s="183"/>
      <c r="Z106" s="143"/>
      <c r="AA106" s="141">
        <f t="shared" si="34"/>
        <v>0</v>
      </c>
      <c r="AB106" s="187">
        <f>'07030210002540611'!AB108+'07030210027000611'!AB108+'07030210028000611'!AB109</f>
        <v>0</v>
      </c>
      <c r="AC106" s="143"/>
      <c r="AD106" s="188">
        <f>'07030210002540612'!AD108+'07030210021740612'!AD108</f>
        <v>0</v>
      </c>
      <c r="AE106" s="143"/>
      <c r="AF106" s="143"/>
      <c r="AG106" s="183"/>
      <c r="AH106" s="143"/>
      <c r="AI106" s="135"/>
    </row>
    <row r="107" spans="2:35" s="140" customFormat="1" ht="21" x14ac:dyDescent="0.25">
      <c r="B107" s="84" t="s">
        <v>133</v>
      </c>
      <c r="C107" s="76">
        <v>400</v>
      </c>
      <c r="D107" s="76"/>
      <c r="E107" s="76"/>
      <c r="F107" s="76"/>
      <c r="G107" s="76"/>
      <c r="H107" s="76"/>
      <c r="I107" s="76"/>
      <c r="J107" s="76"/>
      <c r="K107" s="141">
        <f t="shared" si="30"/>
        <v>0</v>
      </c>
      <c r="L107" s="187">
        <f>'07030210002540611'!L109+'07030210027000611'!L109+'07030210028000611'!L110</f>
        <v>0</v>
      </c>
      <c r="M107" s="141"/>
      <c r="N107" s="188">
        <f>'07030210002540612'!N109+'07030210021740612'!N109</f>
        <v>0</v>
      </c>
      <c r="O107" s="141">
        <f t="shared" ref="O107:R107" si="42">O109+O110</f>
        <v>0</v>
      </c>
      <c r="P107" s="141">
        <f t="shared" si="42"/>
        <v>0</v>
      </c>
      <c r="Q107" s="189">
        <f>'[1]00000000000000000130'!Q107+'[1]00000000000000000189'!Q107</f>
        <v>0</v>
      </c>
      <c r="R107" s="141">
        <f t="shared" si="42"/>
        <v>0</v>
      </c>
      <c r="S107" s="141">
        <f t="shared" si="32"/>
        <v>0</v>
      </c>
      <c r="T107" s="187">
        <f>'07030210002540611'!T109+'07030210027000611'!T109+'07030210028000611'!T110</f>
        <v>0</v>
      </c>
      <c r="U107" s="141"/>
      <c r="V107" s="188">
        <f>'07030210002540612'!V109+'07030210021740612'!V109</f>
        <v>0</v>
      </c>
      <c r="W107" s="141">
        <f t="shared" ref="W107:Z107" si="43">W109+W110</f>
        <v>0</v>
      </c>
      <c r="X107" s="141">
        <f t="shared" si="43"/>
        <v>0</v>
      </c>
      <c r="Y107" s="180">
        <f t="shared" si="43"/>
        <v>0</v>
      </c>
      <c r="Z107" s="141">
        <f t="shared" si="43"/>
        <v>0</v>
      </c>
      <c r="AA107" s="141">
        <f t="shared" si="34"/>
        <v>0</v>
      </c>
      <c r="AB107" s="187">
        <f>'07030210002540611'!AB109+'07030210027000611'!AB109+'07030210028000611'!AB110</f>
        <v>0</v>
      </c>
      <c r="AC107" s="141"/>
      <c r="AD107" s="188">
        <f>'07030210002540612'!AD109+'07030210021740612'!AD109</f>
        <v>0</v>
      </c>
      <c r="AE107" s="141">
        <f t="shared" ref="AE107:AH107" si="44">AE109+AE110</f>
        <v>0</v>
      </c>
      <c r="AF107" s="141">
        <f t="shared" si="44"/>
        <v>0</v>
      </c>
      <c r="AG107" s="180">
        <f t="shared" si="44"/>
        <v>0</v>
      </c>
      <c r="AH107" s="141">
        <f t="shared" si="44"/>
        <v>0</v>
      </c>
      <c r="AI107" s="142"/>
    </row>
    <row r="108" spans="2:35" x14ac:dyDescent="0.25">
      <c r="B108" s="79" t="s">
        <v>23</v>
      </c>
      <c r="C108" s="85"/>
      <c r="D108" s="85"/>
      <c r="E108" s="85"/>
      <c r="F108" s="85"/>
      <c r="G108" s="85"/>
      <c r="H108" s="85"/>
      <c r="I108" s="85"/>
      <c r="J108" s="85"/>
      <c r="K108" s="141">
        <f t="shared" si="30"/>
        <v>0</v>
      </c>
      <c r="L108" s="187">
        <f>'07030210002540611'!L110+'07030210027000611'!L110+'07030210028000611'!L111</f>
        <v>0</v>
      </c>
      <c r="M108" s="160"/>
      <c r="N108" s="188">
        <f>'07030210002540612'!N110+'07030210021740612'!N110</f>
        <v>0</v>
      </c>
      <c r="O108" s="160"/>
      <c r="P108" s="160"/>
      <c r="Q108" s="189">
        <f>'[1]00000000000000000130'!Q108+'[1]00000000000000000189'!Q108</f>
        <v>0</v>
      </c>
      <c r="R108" s="160"/>
      <c r="S108" s="141">
        <f t="shared" si="32"/>
        <v>0</v>
      </c>
      <c r="T108" s="187">
        <f>'07030210002540611'!T110+'07030210027000611'!T110+'07030210028000611'!T111</f>
        <v>0</v>
      </c>
      <c r="U108" s="160"/>
      <c r="V108" s="188">
        <f>'07030210002540612'!V110+'07030210021740612'!V110</f>
        <v>0</v>
      </c>
      <c r="W108" s="160"/>
      <c r="X108" s="160"/>
      <c r="Y108" s="183"/>
      <c r="Z108" s="160"/>
      <c r="AA108" s="141">
        <f t="shared" si="34"/>
        <v>0</v>
      </c>
      <c r="AB108" s="187">
        <f>'07030210002540611'!AB110+'07030210027000611'!AB110+'07030210028000611'!AB111</f>
        <v>0</v>
      </c>
      <c r="AC108" s="160"/>
      <c r="AD108" s="188">
        <f>'07030210002540612'!AD110+'07030210021740612'!AD110</f>
        <v>0</v>
      </c>
      <c r="AE108" s="160"/>
      <c r="AF108" s="160"/>
      <c r="AG108" s="183"/>
      <c r="AH108" s="160"/>
      <c r="AI108" s="135"/>
    </row>
    <row r="109" spans="2:35" x14ac:dyDescent="0.25">
      <c r="B109" s="86" t="s">
        <v>69</v>
      </c>
      <c r="C109" s="81">
        <v>410</v>
      </c>
      <c r="D109" s="81"/>
      <c r="E109" s="81"/>
      <c r="F109" s="81"/>
      <c r="G109" s="81"/>
      <c r="H109" s="81"/>
      <c r="I109" s="81"/>
      <c r="J109" s="81"/>
      <c r="K109" s="141">
        <f t="shared" si="30"/>
        <v>0</v>
      </c>
      <c r="L109" s="187">
        <f>'07030210002540611'!L111+'07030210027000611'!L111+'07030210028000611'!L112</f>
        <v>0</v>
      </c>
      <c r="M109" s="143"/>
      <c r="N109" s="188">
        <f>'07030210002540612'!N111+'07030210021740612'!N111</f>
        <v>0</v>
      </c>
      <c r="O109" s="143"/>
      <c r="P109" s="143"/>
      <c r="Q109" s="189">
        <f>'[1]00000000000000000130'!Q109+'[1]00000000000000000189'!Q109</f>
        <v>0</v>
      </c>
      <c r="R109" s="143"/>
      <c r="S109" s="141">
        <f t="shared" si="32"/>
        <v>0</v>
      </c>
      <c r="T109" s="187">
        <f>'07030210002540611'!T111+'07030210027000611'!T111+'07030210028000611'!T112</f>
        <v>0</v>
      </c>
      <c r="U109" s="143"/>
      <c r="V109" s="188">
        <f>'07030210002540612'!V111+'07030210021740612'!V111</f>
        <v>0</v>
      </c>
      <c r="W109" s="143"/>
      <c r="X109" s="143"/>
      <c r="Y109" s="183"/>
      <c r="Z109" s="143"/>
      <c r="AA109" s="141">
        <f t="shared" si="34"/>
        <v>0</v>
      </c>
      <c r="AB109" s="187">
        <f>'07030210002540611'!AB111+'07030210027000611'!AB111+'07030210028000611'!AB112</f>
        <v>0</v>
      </c>
      <c r="AC109" s="143"/>
      <c r="AD109" s="188">
        <f>'07030210002540612'!AD111+'07030210021740612'!AD111</f>
        <v>0</v>
      </c>
      <c r="AE109" s="143"/>
      <c r="AF109" s="143"/>
      <c r="AG109" s="183"/>
      <c r="AH109" s="143"/>
      <c r="AI109" s="135"/>
    </row>
    <row r="110" spans="2:35" x14ac:dyDescent="0.25">
      <c r="B110" s="86" t="s">
        <v>70</v>
      </c>
      <c r="C110" s="81">
        <v>420</v>
      </c>
      <c r="D110" s="81"/>
      <c r="E110" s="81"/>
      <c r="F110" s="81"/>
      <c r="G110" s="81"/>
      <c r="H110" s="81"/>
      <c r="I110" s="81"/>
      <c r="J110" s="81"/>
      <c r="K110" s="141">
        <f t="shared" si="30"/>
        <v>0</v>
      </c>
      <c r="L110" s="187">
        <f>'07030210002540611'!L112+'07030210027000611'!L112+'07030210028000611'!L113</f>
        <v>0</v>
      </c>
      <c r="M110" s="143"/>
      <c r="N110" s="188">
        <f>'07030210002540612'!N112+'07030210021740612'!N112</f>
        <v>0</v>
      </c>
      <c r="O110" s="143"/>
      <c r="P110" s="143"/>
      <c r="Q110" s="189">
        <f>'[1]00000000000000000130'!Q110+'[1]00000000000000000189'!Q110</f>
        <v>0</v>
      </c>
      <c r="R110" s="143"/>
      <c r="S110" s="141">
        <f t="shared" si="32"/>
        <v>0</v>
      </c>
      <c r="T110" s="187">
        <f>'07030210002540611'!T112+'07030210027000611'!T112+'07030210028000611'!T113</f>
        <v>0</v>
      </c>
      <c r="U110" s="143"/>
      <c r="V110" s="188">
        <f>'07030210002540612'!V112+'07030210021740612'!V112</f>
        <v>0</v>
      </c>
      <c r="W110" s="143"/>
      <c r="X110" s="143"/>
      <c r="Y110" s="183"/>
      <c r="Z110" s="143"/>
      <c r="AA110" s="141">
        <f t="shared" si="34"/>
        <v>0</v>
      </c>
      <c r="AB110" s="187">
        <f>'07030210002540611'!AB112+'07030210027000611'!AB112+'07030210028000611'!AB113</f>
        <v>0</v>
      </c>
      <c r="AC110" s="143"/>
      <c r="AD110" s="188">
        <f>'07030210002540612'!AD112+'07030210021740612'!AD112</f>
        <v>0</v>
      </c>
      <c r="AE110" s="143"/>
      <c r="AF110" s="143"/>
      <c r="AG110" s="183"/>
      <c r="AH110" s="143"/>
      <c r="AI110" s="135"/>
    </row>
    <row r="111" spans="2:35" s="140" customFormat="1" x14ac:dyDescent="0.25">
      <c r="B111" s="84" t="s">
        <v>71</v>
      </c>
      <c r="C111" s="76">
        <v>500</v>
      </c>
      <c r="D111" s="76" t="s">
        <v>55</v>
      </c>
      <c r="E111" s="80" t="s">
        <v>55</v>
      </c>
      <c r="F111" s="80" t="s">
        <v>55</v>
      </c>
      <c r="G111" s="80" t="s">
        <v>55</v>
      </c>
      <c r="H111" s="80" t="s">
        <v>55</v>
      </c>
      <c r="I111" s="80" t="s">
        <v>55</v>
      </c>
      <c r="J111" s="80" t="s">
        <v>55</v>
      </c>
      <c r="K111" s="141">
        <f t="shared" si="30"/>
        <v>0.81</v>
      </c>
      <c r="L111" s="187">
        <f>'07030210002540611'!L113+'07030210027000611'!L113+'07030210028000611'!L114</f>
        <v>0</v>
      </c>
      <c r="M111" s="141"/>
      <c r="N111" s="188">
        <f>'07030210002540612'!N113+'07030210021740612'!N113</f>
        <v>0</v>
      </c>
      <c r="O111" s="141"/>
      <c r="P111" s="141"/>
      <c r="Q111" s="189">
        <f>'[1]00000000000000000130'!Q111+'[1]00000000000000000189'!Q111</f>
        <v>0.81</v>
      </c>
      <c r="R111" s="141"/>
      <c r="S111" s="141">
        <f t="shared" si="32"/>
        <v>0</v>
      </c>
      <c r="T111" s="187">
        <f>'07030210002540611'!T113+'07030210027000611'!T113+'07030210028000611'!T114</f>
        <v>0</v>
      </c>
      <c r="U111" s="141"/>
      <c r="V111" s="188">
        <f>'07030210002540612'!V113+'07030210021740612'!V113</f>
        <v>0</v>
      </c>
      <c r="W111" s="141"/>
      <c r="X111" s="141"/>
      <c r="Y111" s="180"/>
      <c r="Z111" s="141"/>
      <c r="AA111" s="141">
        <f t="shared" si="34"/>
        <v>0</v>
      </c>
      <c r="AB111" s="187">
        <f>'07030210002540611'!AB113+'07030210027000611'!AB113+'07030210028000611'!AB114</f>
        <v>0</v>
      </c>
      <c r="AC111" s="141"/>
      <c r="AD111" s="188">
        <f>'07030210002540612'!AD113+'07030210021740612'!AD113</f>
        <v>0</v>
      </c>
      <c r="AE111" s="141"/>
      <c r="AF111" s="141"/>
      <c r="AG111" s="180"/>
      <c r="AH111" s="141"/>
      <c r="AI111" s="142"/>
    </row>
    <row r="112" spans="2:35" s="140" customFormat="1" x14ac:dyDescent="0.25">
      <c r="B112" s="84" t="s">
        <v>72</v>
      </c>
      <c r="C112" s="76">
        <v>600</v>
      </c>
      <c r="D112" s="76" t="s">
        <v>55</v>
      </c>
      <c r="E112" s="80" t="s">
        <v>55</v>
      </c>
      <c r="F112" s="80" t="s">
        <v>55</v>
      </c>
      <c r="G112" s="80" t="s">
        <v>55</v>
      </c>
      <c r="H112" s="80" t="s">
        <v>55</v>
      </c>
      <c r="I112" s="80" t="s">
        <v>55</v>
      </c>
      <c r="J112" s="80" t="s">
        <v>55</v>
      </c>
      <c r="K112" s="141">
        <f t="shared" si="30"/>
        <v>0</v>
      </c>
      <c r="L112" s="187">
        <f>'07030210002540611'!L114+'07030210027000611'!L114+'07030210028000611'!L115</f>
        <v>0</v>
      </c>
      <c r="M112" s="141"/>
      <c r="N112" s="188">
        <f>'07030210002540612'!N114+'07030210021740612'!N114</f>
        <v>0</v>
      </c>
      <c r="O112" s="141"/>
      <c r="P112" s="141"/>
      <c r="Q112" s="189">
        <f>'[1]00000000000000000130'!Q112+'[1]00000000000000000189'!Q112</f>
        <v>0</v>
      </c>
      <c r="R112" s="141"/>
      <c r="S112" s="141">
        <f t="shared" si="32"/>
        <v>0</v>
      </c>
      <c r="T112" s="187">
        <f>'07030210002540611'!T114+'07030210027000611'!T114+'07030210028000611'!T115</f>
        <v>0</v>
      </c>
      <c r="U112" s="141"/>
      <c r="V112" s="188">
        <f>'07030210002540612'!V114+'07030210021740612'!V114</f>
        <v>0</v>
      </c>
      <c r="W112" s="141"/>
      <c r="X112" s="141"/>
      <c r="Y112" s="180"/>
      <c r="Z112" s="141"/>
      <c r="AA112" s="141">
        <f t="shared" si="34"/>
        <v>0</v>
      </c>
      <c r="AB112" s="187">
        <f>'07030210002540611'!AB114+'07030210027000611'!AB114+'07030210028000611'!AB115</f>
        <v>0</v>
      </c>
      <c r="AC112" s="141"/>
      <c r="AD112" s="188">
        <f>'07030210002540612'!AD114+'07030210021740612'!AD114</f>
        <v>0</v>
      </c>
      <c r="AE112" s="141"/>
      <c r="AF112" s="141"/>
      <c r="AG112" s="180"/>
      <c r="AH112" s="141"/>
      <c r="AI112" s="142"/>
    </row>
  </sheetData>
  <mergeCells count="37">
    <mergeCell ref="S6:S8"/>
    <mergeCell ref="T6:Z6"/>
    <mergeCell ref="AA6:AA8"/>
    <mergeCell ref="AB6:AH6"/>
    <mergeCell ref="T7:T8"/>
    <mergeCell ref="U7:U8"/>
    <mergeCell ref="V7:V8"/>
    <mergeCell ref="W7:W8"/>
    <mergeCell ref="X7:X8"/>
    <mergeCell ref="Y7:Z7"/>
    <mergeCell ref="AB7:AB8"/>
    <mergeCell ref="AC7:AC8"/>
    <mergeCell ref="AD7:AD8"/>
    <mergeCell ref="AE7:AE8"/>
    <mergeCell ref="AF7:AF8"/>
    <mergeCell ref="AG7:AH7"/>
    <mergeCell ref="O1:R1"/>
    <mergeCell ref="K4:R4"/>
    <mergeCell ref="S4:Z4"/>
    <mergeCell ref="AA4:AH4"/>
    <mergeCell ref="S5:Z5"/>
    <mergeCell ref="AA5:AH5"/>
    <mergeCell ref="D9:J9"/>
    <mergeCell ref="B2:R2"/>
    <mergeCell ref="D5:J6"/>
    <mergeCell ref="K5:R5"/>
    <mergeCell ref="K6:K8"/>
    <mergeCell ref="L6:R6"/>
    <mergeCell ref="L7:L8"/>
    <mergeCell ref="M7:M8"/>
    <mergeCell ref="N7:N8"/>
    <mergeCell ref="O7:O8"/>
    <mergeCell ref="P7:P8"/>
    <mergeCell ref="Q7:R7"/>
    <mergeCell ref="B5:B8"/>
    <mergeCell ref="C5:C8"/>
    <mergeCell ref="J7:J8"/>
  </mergeCells>
  <pageMargins left="0.19685039370078741" right="0.19685039370078741" top="0.59055118110236227" bottom="0.19685039370078741" header="0" footer="0"/>
  <pageSetup paperSize="9" scale="35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7"/>
  <sheetViews>
    <sheetView tabSelected="1" topLeftCell="B1" workbookViewId="0">
      <selection activeCell="G19" sqref="G19"/>
    </sheetView>
  </sheetViews>
  <sheetFormatPr defaultColWidth="9.140625" defaultRowHeight="15" x14ac:dyDescent="0.25"/>
  <cols>
    <col min="1" max="1" width="10.85546875" style="54" hidden="1" customWidth="1"/>
    <col min="2" max="2" width="27.7109375" style="54" customWidth="1"/>
    <col min="3" max="3" width="7.140625" style="55" customWidth="1"/>
    <col min="4" max="4" width="8.5703125" style="55" customWidth="1"/>
    <col min="5" max="5" width="10.7109375" style="54" customWidth="1"/>
    <col min="6" max="6" width="10.5703125" style="54" customWidth="1"/>
    <col min="7" max="7" width="11.42578125" style="54" customWidth="1"/>
    <col min="8" max="9" width="10.42578125" style="54" customWidth="1"/>
    <col min="10" max="10" width="10" style="54" bestFit="1" customWidth="1"/>
    <col min="11" max="11" width="11.5703125" style="54" customWidth="1"/>
    <col min="12" max="13" width="9.140625" style="54"/>
    <col min="14" max="14" width="9.140625" style="54" hidden="1" customWidth="1"/>
    <col min="15" max="16384" width="9.140625" style="54"/>
  </cols>
  <sheetData>
    <row r="1" spans="2:14" x14ac:dyDescent="0.25">
      <c r="M1" s="56" t="s">
        <v>73</v>
      </c>
    </row>
    <row r="2" spans="2:14" ht="15.75" x14ac:dyDescent="0.25">
      <c r="B2" s="255" t="s">
        <v>74</v>
      </c>
      <c r="C2" s="255"/>
      <c r="D2" s="255"/>
      <c r="E2" s="255"/>
      <c r="F2" s="255"/>
      <c r="G2" s="255"/>
      <c r="H2" s="255"/>
      <c r="I2" s="255"/>
      <c r="J2" s="255"/>
      <c r="K2" s="255"/>
    </row>
    <row r="3" spans="2:14" ht="15.75" x14ac:dyDescent="0.25">
      <c r="B3" s="277" t="s">
        <v>278</v>
      </c>
      <c r="C3" s="277"/>
      <c r="D3" s="277"/>
      <c r="E3" s="277"/>
      <c r="F3" s="277"/>
      <c r="G3" s="277"/>
      <c r="H3" s="277"/>
      <c r="I3" s="277"/>
      <c r="J3" s="277"/>
      <c r="K3" s="277"/>
    </row>
    <row r="4" spans="2:14" x14ac:dyDescent="0.25">
      <c r="B4" s="57"/>
      <c r="C4" s="58"/>
      <c r="D4" s="58"/>
    </row>
    <row r="5" spans="2:14" ht="21" customHeight="1" x14ac:dyDescent="0.25">
      <c r="B5" s="269" t="s">
        <v>19</v>
      </c>
      <c r="C5" s="269" t="s">
        <v>43</v>
      </c>
      <c r="D5" s="269" t="s">
        <v>75</v>
      </c>
      <c r="E5" s="252" t="s">
        <v>76</v>
      </c>
      <c r="F5" s="253"/>
      <c r="G5" s="253"/>
      <c r="H5" s="253"/>
      <c r="I5" s="253"/>
      <c r="J5" s="253"/>
      <c r="K5" s="253"/>
      <c r="L5" s="253"/>
      <c r="M5" s="254"/>
    </row>
    <row r="6" spans="2:14" ht="21" customHeight="1" x14ac:dyDescent="0.25">
      <c r="B6" s="271"/>
      <c r="C6" s="271"/>
      <c r="D6" s="271"/>
      <c r="E6" s="278" t="s">
        <v>77</v>
      </c>
      <c r="F6" s="279"/>
      <c r="G6" s="280"/>
      <c r="H6" s="252" t="s">
        <v>25</v>
      </c>
      <c r="I6" s="253"/>
      <c r="J6" s="253"/>
      <c r="K6" s="253"/>
      <c r="L6" s="253"/>
      <c r="M6" s="254"/>
    </row>
    <row r="7" spans="2:14" ht="56.25" customHeight="1" x14ac:dyDescent="0.25">
      <c r="B7" s="271"/>
      <c r="C7" s="271"/>
      <c r="D7" s="271"/>
      <c r="E7" s="281"/>
      <c r="F7" s="282"/>
      <c r="G7" s="283"/>
      <c r="H7" s="278" t="s">
        <v>78</v>
      </c>
      <c r="I7" s="279"/>
      <c r="J7" s="279"/>
      <c r="K7" s="269" t="s">
        <v>79</v>
      </c>
      <c r="L7" s="269"/>
      <c r="M7" s="269"/>
    </row>
    <row r="8" spans="2:14" ht="61.5" customHeight="1" x14ac:dyDescent="0.25">
      <c r="B8" s="270"/>
      <c r="C8" s="270"/>
      <c r="D8" s="270"/>
      <c r="E8" s="28" t="s">
        <v>282</v>
      </c>
      <c r="F8" s="28" t="s">
        <v>283</v>
      </c>
      <c r="G8" s="28" t="s">
        <v>284</v>
      </c>
      <c r="H8" s="28" t="s">
        <v>282</v>
      </c>
      <c r="I8" s="28" t="s">
        <v>283</v>
      </c>
      <c r="J8" s="28" t="s">
        <v>284</v>
      </c>
      <c r="K8" s="28" t="s">
        <v>282</v>
      </c>
      <c r="L8" s="28" t="s">
        <v>283</v>
      </c>
      <c r="M8" s="28" t="s">
        <v>284</v>
      </c>
    </row>
    <row r="9" spans="2:14" x14ac:dyDescent="0.25">
      <c r="B9" s="49">
        <v>1</v>
      </c>
      <c r="C9" s="49">
        <v>2</v>
      </c>
      <c r="D9" s="49">
        <v>3</v>
      </c>
      <c r="E9" s="49">
        <v>4</v>
      </c>
      <c r="F9" s="49">
        <v>5</v>
      </c>
      <c r="G9" s="49">
        <v>6</v>
      </c>
      <c r="H9" s="49">
        <v>7</v>
      </c>
      <c r="I9" s="49">
        <v>8</v>
      </c>
      <c r="J9" s="27">
        <v>9</v>
      </c>
      <c r="K9" s="49">
        <v>10</v>
      </c>
      <c r="L9" s="59">
        <v>11</v>
      </c>
      <c r="M9" s="59">
        <v>12</v>
      </c>
    </row>
    <row r="10" spans="2:14" ht="22.5" x14ac:dyDescent="0.25">
      <c r="B10" s="60" t="s">
        <v>80</v>
      </c>
      <c r="C10" s="35" t="s">
        <v>81</v>
      </c>
      <c r="D10" s="31" t="s">
        <v>55</v>
      </c>
      <c r="E10" s="87">
        <f>H10+K10</f>
        <v>783700</v>
      </c>
      <c r="F10" s="87">
        <f t="shared" ref="F10:G10" si="0">I10+L10</f>
        <v>637700</v>
      </c>
      <c r="G10" s="87">
        <f t="shared" si="0"/>
        <v>637700</v>
      </c>
      <c r="H10" s="66">
        <f>SUM(H12:H14)</f>
        <v>783700</v>
      </c>
      <c r="I10" s="66">
        <f t="shared" ref="I10:J10" si="1">SUM(I12:I14)</f>
        <v>637700</v>
      </c>
      <c r="J10" s="66">
        <f t="shared" si="1"/>
        <v>637700</v>
      </c>
      <c r="K10" s="66">
        <v>0</v>
      </c>
      <c r="L10" s="67">
        <v>0</v>
      </c>
      <c r="M10" s="67">
        <v>0</v>
      </c>
      <c r="N10" s="72" t="s">
        <v>134</v>
      </c>
    </row>
    <row r="11" spans="2:14" x14ac:dyDescent="0.25">
      <c r="B11" s="27" t="s">
        <v>25</v>
      </c>
      <c r="C11" s="49"/>
      <c r="D11" s="49"/>
      <c r="E11" s="70"/>
      <c r="F11" s="70"/>
      <c r="G11" s="70"/>
      <c r="H11" s="68"/>
      <c r="I11" s="68"/>
      <c r="J11" s="68"/>
      <c r="K11" s="68"/>
      <c r="L11" s="69"/>
      <c r="M11" s="69"/>
    </row>
    <row r="12" spans="2:14" ht="27.75" customHeight="1" x14ac:dyDescent="0.25">
      <c r="B12" s="61" t="s">
        <v>82</v>
      </c>
      <c r="C12" s="49">
        <v>1001</v>
      </c>
      <c r="D12" s="49" t="s">
        <v>55</v>
      </c>
      <c r="E12" s="88"/>
      <c r="F12" s="88">
        <f t="shared" ref="F12:G12" si="2">I12+L12</f>
        <v>0</v>
      </c>
      <c r="G12" s="88">
        <f t="shared" si="2"/>
        <v>0</v>
      </c>
      <c r="H12" s="68"/>
      <c r="I12" s="68">
        <v>0</v>
      </c>
      <c r="J12" s="68">
        <v>0</v>
      </c>
      <c r="K12" s="68">
        <v>0</v>
      </c>
      <c r="L12" s="69">
        <v>0</v>
      </c>
      <c r="M12" s="69">
        <v>0</v>
      </c>
      <c r="N12" s="72" t="s">
        <v>136</v>
      </c>
    </row>
    <row r="13" spans="2:14" x14ac:dyDescent="0.25">
      <c r="B13" s="27"/>
      <c r="C13" s="49"/>
      <c r="D13" s="49"/>
      <c r="E13" s="70"/>
      <c r="F13" s="70"/>
      <c r="G13" s="70"/>
      <c r="H13" s="68"/>
      <c r="I13" s="68"/>
      <c r="J13" s="68"/>
      <c r="K13" s="68"/>
      <c r="L13" s="69"/>
      <c r="M13" s="69"/>
    </row>
    <row r="14" spans="2:14" ht="22.5" x14ac:dyDescent="0.25">
      <c r="B14" s="28" t="s">
        <v>135</v>
      </c>
      <c r="C14" s="49">
        <v>2001</v>
      </c>
      <c r="D14" s="89" t="s">
        <v>281</v>
      </c>
      <c r="E14" s="88">
        <f>H14+K14</f>
        <v>783700</v>
      </c>
      <c r="F14" s="88">
        <f>I14+L14</f>
        <v>637700</v>
      </c>
      <c r="G14" s="88">
        <f>J14+M14</f>
        <v>637700</v>
      </c>
      <c r="H14" s="88">
        <f>'таблица 2'!L50+'таблица 2'!N50</f>
        <v>783700</v>
      </c>
      <c r="I14" s="88">
        <f>'таблица 2'!T50+'таблица 2'!V50</f>
        <v>637700</v>
      </c>
      <c r="J14" s="88">
        <f>'таблица 2'!AB50+'таблица 2'!AD50</f>
        <v>637700</v>
      </c>
      <c r="K14" s="68">
        <v>0</v>
      </c>
      <c r="L14" s="69">
        <v>0</v>
      </c>
      <c r="M14" s="69">
        <v>0</v>
      </c>
    </row>
    <row r="15" spans="2:14" x14ac:dyDescent="0.25">
      <c r="B15" s="28"/>
      <c r="C15" s="49"/>
      <c r="D15" s="50"/>
      <c r="E15" s="70"/>
      <c r="F15" s="70"/>
      <c r="G15" s="70"/>
      <c r="H15" s="68"/>
      <c r="I15" s="68"/>
      <c r="J15" s="68"/>
      <c r="K15" s="68"/>
      <c r="L15" s="69"/>
      <c r="M15" s="69"/>
    </row>
    <row r="17" spans="2:4" x14ac:dyDescent="0.25">
      <c r="B17" s="62"/>
    </row>
    <row r="18" spans="2:4" x14ac:dyDescent="0.25">
      <c r="B18" s="62"/>
    </row>
    <row r="19" spans="2:4" x14ac:dyDescent="0.25">
      <c r="B19" s="63"/>
      <c r="C19" s="58"/>
      <c r="D19" s="58"/>
    </row>
    <row r="20" spans="2:4" x14ac:dyDescent="0.25">
      <c r="B20" s="63"/>
      <c r="C20" s="58"/>
      <c r="D20" s="58"/>
    </row>
    <row r="21" spans="2:4" x14ac:dyDescent="0.25">
      <c r="B21" s="276"/>
      <c r="C21" s="276"/>
      <c r="D21" s="62"/>
    </row>
    <row r="22" spans="2:4" x14ac:dyDescent="0.25">
      <c r="B22" s="57"/>
      <c r="C22" s="58"/>
      <c r="D22" s="58"/>
    </row>
    <row r="23" spans="2:4" x14ac:dyDescent="0.25">
      <c r="B23" s="57"/>
      <c r="C23" s="58"/>
      <c r="D23" s="58"/>
    </row>
    <row r="24" spans="2:4" x14ac:dyDescent="0.25">
      <c r="B24" s="57"/>
      <c r="C24" s="58"/>
      <c r="D24" s="58"/>
    </row>
    <row r="25" spans="2:4" x14ac:dyDescent="0.25">
      <c r="B25" s="57"/>
      <c r="C25" s="58"/>
      <c r="D25" s="58"/>
    </row>
    <row r="26" spans="2:4" ht="15.75" x14ac:dyDescent="0.25">
      <c r="B26" s="64"/>
      <c r="C26" s="65"/>
      <c r="D26" s="65"/>
    </row>
    <row r="27" spans="2:4" x14ac:dyDescent="0.25">
      <c r="B27" s="57"/>
      <c r="C27" s="58"/>
      <c r="D27" s="58"/>
    </row>
  </sheetData>
  <mergeCells count="11">
    <mergeCell ref="B21:C21"/>
    <mergeCell ref="B2:K2"/>
    <mergeCell ref="B3:K3"/>
    <mergeCell ref="B5:B8"/>
    <mergeCell ref="C5:C8"/>
    <mergeCell ref="D5:D8"/>
    <mergeCell ref="E5:M5"/>
    <mergeCell ref="E6:G7"/>
    <mergeCell ref="H6:M6"/>
    <mergeCell ref="H7:J7"/>
    <mergeCell ref="K7:M7"/>
  </mergeCells>
  <hyperlinks>
    <hyperlink ref="B22" r:id="rId1" display="garantf1://3000000.0/"/>
    <hyperlink ref="B72" r:id="rId2" display="garantf1://3000000.0/"/>
  </hyperlinks>
  <pageMargins left="0.11811023622047245" right="0" top="0" bottom="0" header="0.31496062992125984" footer="0.31496062992125984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29"/>
  <sheetViews>
    <sheetView workbookViewId="0">
      <selection activeCell="B4" sqref="B4:D4"/>
    </sheetView>
  </sheetViews>
  <sheetFormatPr defaultRowHeight="15" x14ac:dyDescent="0.25"/>
  <cols>
    <col min="2" max="2" width="29.85546875" customWidth="1"/>
    <col min="4" max="4" width="24.85546875" customWidth="1"/>
  </cols>
  <sheetData>
    <row r="1" spans="2:11" x14ac:dyDescent="0.25">
      <c r="D1" s="18" t="s">
        <v>83</v>
      </c>
    </row>
    <row r="2" spans="2:11" ht="33.75" customHeight="1" x14ac:dyDescent="0.25">
      <c r="B2" s="284" t="s">
        <v>84</v>
      </c>
      <c r="C2" s="284"/>
      <c r="D2" s="284"/>
      <c r="E2" s="36"/>
      <c r="F2" s="36"/>
      <c r="G2" s="36"/>
      <c r="H2" s="36"/>
      <c r="I2" s="36"/>
      <c r="J2" s="36"/>
      <c r="K2" s="3"/>
    </row>
    <row r="3" spans="2:11" ht="15.75" x14ac:dyDescent="0.25">
      <c r="B3" s="277" t="s">
        <v>279</v>
      </c>
      <c r="C3" s="277"/>
      <c r="D3" s="277"/>
      <c r="E3" s="105"/>
      <c r="F3" s="105"/>
      <c r="G3" s="105"/>
      <c r="H3" s="105"/>
      <c r="I3" s="105"/>
      <c r="J3" s="105"/>
      <c r="K3" s="105"/>
    </row>
    <row r="4" spans="2:11" ht="15.75" x14ac:dyDescent="0.25">
      <c r="B4" s="245" t="s">
        <v>85</v>
      </c>
      <c r="C4" s="245"/>
      <c r="D4" s="245"/>
      <c r="E4" s="37"/>
      <c r="F4" s="37"/>
      <c r="G4" s="37"/>
      <c r="H4" s="3"/>
      <c r="I4" s="3"/>
      <c r="J4" s="3"/>
      <c r="K4" s="3"/>
    </row>
    <row r="5" spans="2:11" ht="15.75" x14ac:dyDescent="0.25">
      <c r="B5" s="34"/>
      <c r="C5" s="34"/>
      <c r="D5" s="34"/>
      <c r="E5" s="37"/>
      <c r="F5" s="37"/>
      <c r="G5" s="37"/>
      <c r="H5" s="3"/>
      <c r="I5" s="3"/>
      <c r="J5" s="3"/>
      <c r="K5" s="3"/>
    </row>
    <row r="6" spans="2:11" ht="60" x14ac:dyDescent="0.25">
      <c r="B6" s="38" t="s">
        <v>19</v>
      </c>
      <c r="C6" s="38" t="s">
        <v>86</v>
      </c>
      <c r="D6" s="38" t="s">
        <v>87</v>
      </c>
    </row>
    <row r="7" spans="2:11" x14ac:dyDescent="0.25">
      <c r="B7" s="39">
        <v>1</v>
      </c>
      <c r="C7" s="38">
        <v>2</v>
      </c>
      <c r="D7" s="38">
        <v>3</v>
      </c>
    </row>
    <row r="8" spans="2:11" x14ac:dyDescent="0.25">
      <c r="B8" s="40" t="s">
        <v>71</v>
      </c>
      <c r="C8" s="41" t="s">
        <v>88</v>
      </c>
      <c r="D8" s="71">
        <v>0</v>
      </c>
    </row>
    <row r="9" spans="2:11" x14ac:dyDescent="0.25">
      <c r="B9" s="40" t="s">
        <v>72</v>
      </c>
      <c r="C9" s="41" t="s">
        <v>89</v>
      </c>
      <c r="D9" s="71">
        <v>0</v>
      </c>
    </row>
    <row r="10" spans="2:11" x14ac:dyDescent="0.25">
      <c r="B10" s="40" t="s">
        <v>90</v>
      </c>
      <c r="C10" s="41" t="s">
        <v>91</v>
      </c>
      <c r="D10" s="71">
        <v>0</v>
      </c>
    </row>
    <row r="11" spans="2:11" x14ac:dyDescent="0.25">
      <c r="B11" s="40"/>
      <c r="C11" s="41"/>
      <c r="D11" s="71"/>
    </row>
    <row r="12" spans="2:11" x14ac:dyDescent="0.25">
      <c r="B12" s="40" t="s">
        <v>92</v>
      </c>
      <c r="C12" s="41" t="s">
        <v>93</v>
      </c>
      <c r="D12" s="71">
        <v>0</v>
      </c>
    </row>
    <row r="13" spans="2:11" x14ac:dyDescent="0.25">
      <c r="B13" s="32"/>
      <c r="C13" s="42"/>
      <c r="D13" s="71"/>
    </row>
    <row r="18" spans="2:3" x14ac:dyDescent="0.25">
      <c r="B18" s="33"/>
      <c r="C18" s="1"/>
    </row>
    <row r="19" spans="2:3" x14ac:dyDescent="0.25">
      <c r="B19" s="33"/>
      <c r="C19" s="1"/>
    </row>
    <row r="20" spans="2:3" x14ac:dyDescent="0.25">
      <c r="B20" s="33"/>
      <c r="C20" s="1"/>
    </row>
    <row r="21" spans="2:3" x14ac:dyDescent="0.25">
      <c r="B21" s="106"/>
      <c r="C21" s="15"/>
    </row>
    <row r="22" spans="2:3" hidden="1" x14ac:dyDescent="0.25">
      <c r="B22" s="106"/>
      <c r="C22" s="15"/>
    </row>
    <row r="23" spans="2:3" x14ac:dyDescent="0.25">
      <c r="B23" s="285"/>
      <c r="C23" s="285"/>
    </row>
    <row r="24" spans="2:3" x14ac:dyDescent="0.25">
      <c r="B24" s="33"/>
      <c r="C24" s="1"/>
    </row>
    <row r="25" spans="2:3" x14ac:dyDescent="0.25">
      <c r="B25" s="33"/>
      <c r="C25" s="1"/>
    </row>
    <row r="26" spans="2:3" hidden="1" x14ac:dyDescent="0.25">
      <c r="B26" s="106"/>
      <c r="C26" s="15"/>
    </row>
    <row r="27" spans="2:3" x14ac:dyDescent="0.25">
      <c r="B27" s="106"/>
      <c r="C27" s="15"/>
    </row>
    <row r="28" spans="2:3" x14ac:dyDescent="0.25">
      <c r="B28" s="33"/>
      <c r="C28" s="1"/>
    </row>
    <row r="29" spans="2:3" x14ac:dyDescent="0.25">
      <c r="B29" s="33"/>
      <c r="C29" s="1"/>
    </row>
  </sheetData>
  <mergeCells count="4">
    <mergeCell ref="B2:D2"/>
    <mergeCell ref="B3:D3"/>
    <mergeCell ref="B4:D4"/>
    <mergeCell ref="B23:C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K38"/>
  <sheetViews>
    <sheetView workbookViewId="0">
      <selection activeCell="D26" sqref="D26"/>
    </sheetView>
  </sheetViews>
  <sheetFormatPr defaultRowHeight="15" x14ac:dyDescent="0.25"/>
  <cols>
    <col min="2" max="2" width="29.85546875" customWidth="1"/>
    <col min="4" max="4" width="24.85546875" customWidth="1"/>
  </cols>
  <sheetData>
    <row r="1" spans="2:11" x14ac:dyDescent="0.25">
      <c r="D1" s="18" t="s">
        <v>94</v>
      </c>
    </row>
    <row r="2" spans="2:11" ht="20.25" customHeight="1" x14ac:dyDescent="0.25">
      <c r="B2" s="286"/>
      <c r="C2" s="286"/>
      <c r="D2" s="286"/>
      <c r="E2" s="36"/>
      <c r="F2" s="36"/>
      <c r="G2" s="36"/>
      <c r="H2" s="36"/>
      <c r="I2" s="36"/>
      <c r="J2" s="36"/>
      <c r="K2" s="36"/>
    </row>
    <row r="3" spans="2:11" ht="15.75" x14ac:dyDescent="0.25">
      <c r="B3" s="245" t="s">
        <v>95</v>
      </c>
      <c r="C3" s="245"/>
      <c r="D3" s="245"/>
      <c r="E3" s="37"/>
      <c r="F3" s="37"/>
      <c r="G3" s="37"/>
      <c r="H3" s="3"/>
      <c r="I3" s="3"/>
      <c r="J3" s="3"/>
      <c r="K3" s="3"/>
    </row>
    <row r="4" spans="2:11" ht="15.75" x14ac:dyDescent="0.25">
      <c r="B4" s="287"/>
      <c r="C4" s="287"/>
      <c r="D4" s="287"/>
      <c r="E4" s="37"/>
      <c r="F4" s="37"/>
      <c r="G4" s="37"/>
      <c r="H4" s="3"/>
      <c r="I4" s="3"/>
      <c r="J4" s="3"/>
      <c r="K4" s="3"/>
    </row>
    <row r="5" spans="2:11" ht="30" x14ac:dyDescent="0.25">
      <c r="B5" s="38" t="s">
        <v>19</v>
      </c>
      <c r="C5" s="38" t="s">
        <v>86</v>
      </c>
      <c r="D5" s="38" t="s">
        <v>96</v>
      </c>
    </row>
    <row r="6" spans="2:11" x14ac:dyDescent="0.25">
      <c r="B6" s="39">
        <v>1</v>
      </c>
      <c r="C6" s="38">
        <v>2</v>
      </c>
      <c r="D6" s="38">
        <v>3</v>
      </c>
    </row>
    <row r="7" spans="2:11" x14ac:dyDescent="0.25">
      <c r="B7" s="43" t="s">
        <v>97</v>
      </c>
      <c r="C7" s="44" t="s">
        <v>88</v>
      </c>
      <c r="D7" s="53">
        <v>0</v>
      </c>
    </row>
    <row r="8" spans="2:11" ht="72.75" x14ac:dyDescent="0.25">
      <c r="B8" s="43" t="s">
        <v>98</v>
      </c>
      <c r="C8" s="44" t="s">
        <v>89</v>
      </c>
      <c r="D8" s="53">
        <v>0</v>
      </c>
    </row>
    <row r="9" spans="2:11" ht="24" x14ac:dyDescent="0.25">
      <c r="B9" s="45" t="s">
        <v>99</v>
      </c>
      <c r="C9" s="44" t="s">
        <v>91</v>
      </c>
      <c r="D9" s="53">
        <v>0</v>
      </c>
    </row>
    <row r="12" spans="2:11" hidden="1" x14ac:dyDescent="0.25"/>
    <row r="13" spans="2:11" hidden="1" x14ac:dyDescent="0.25">
      <c r="B13" s="33" t="s">
        <v>100</v>
      </c>
      <c r="C13" s="1"/>
    </row>
    <row r="14" spans="2:11" hidden="1" x14ac:dyDescent="0.25">
      <c r="B14" s="33" t="s">
        <v>153</v>
      </c>
      <c r="C14" s="1"/>
    </row>
    <row r="15" spans="2:11" hidden="1" x14ac:dyDescent="0.25">
      <c r="B15" s="33" t="s">
        <v>101</v>
      </c>
      <c r="C15" s="1"/>
    </row>
    <row r="16" spans="2:11" hidden="1" x14ac:dyDescent="0.25">
      <c r="B16" s="92"/>
      <c r="C16" s="15"/>
    </row>
    <row r="17" spans="2:3" hidden="1" x14ac:dyDescent="0.25">
      <c r="B17" s="92"/>
      <c r="C17" s="15"/>
    </row>
    <row r="18" spans="2:3" hidden="1" x14ac:dyDescent="0.25">
      <c r="B18" s="285" t="s">
        <v>154</v>
      </c>
      <c r="C18" s="285"/>
    </row>
    <row r="19" spans="2:3" hidden="1" x14ac:dyDescent="0.25">
      <c r="B19" s="33" t="s">
        <v>151</v>
      </c>
      <c r="C19" s="1"/>
    </row>
    <row r="20" spans="2:3" hidden="1" x14ac:dyDescent="0.25">
      <c r="B20" s="33" t="s">
        <v>102</v>
      </c>
      <c r="C20" s="1"/>
    </row>
    <row r="21" spans="2:3" hidden="1" x14ac:dyDescent="0.25">
      <c r="B21" s="92"/>
      <c r="C21" s="15"/>
    </row>
    <row r="22" spans="2:3" hidden="1" x14ac:dyDescent="0.25">
      <c r="B22" s="92"/>
      <c r="C22" s="15"/>
    </row>
    <row r="23" spans="2:3" hidden="1" x14ac:dyDescent="0.25">
      <c r="B23" s="33" t="s">
        <v>152</v>
      </c>
      <c r="C23" s="1"/>
    </row>
    <row r="24" spans="2:3" hidden="1" x14ac:dyDescent="0.25">
      <c r="B24" s="33" t="s">
        <v>103</v>
      </c>
      <c r="C24" s="1"/>
    </row>
    <row r="25" spans="2:3" hidden="1" x14ac:dyDescent="0.25">
      <c r="B25" s="285"/>
      <c r="C25" s="285"/>
    </row>
    <row r="27" spans="2:3" x14ac:dyDescent="0.25">
      <c r="B27" s="33" t="s">
        <v>100</v>
      </c>
      <c r="C27" s="1"/>
    </row>
    <row r="28" spans="2:3" x14ac:dyDescent="0.25">
      <c r="B28" s="33" t="s">
        <v>153</v>
      </c>
      <c r="C28" s="1"/>
    </row>
    <row r="29" spans="2:3" x14ac:dyDescent="0.25">
      <c r="B29" s="33" t="s">
        <v>101</v>
      </c>
      <c r="C29" s="1"/>
    </row>
    <row r="30" spans="2:3" x14ac:dyDescent="0.25">
      <c r="B30" s="106"/>
      <c r="C30" s="15"/>
    </row>
    <row r="31" spans="2:3" hidden="1" x14ac:dyDescent="0.25">
      <c r="B31" s="106"/>
      <c r="C31" s="15"/>
    </row>
    <row r="32" spans="2:3" x14ac:dyDescent="0.25">
      <c r="B32" s="285" t="s">
        <v>154</v>
      </c>
      <c r="C32" s="285"/>
    </row>
    <row r="33" spans="2:3" x14ac:dyDescent="0.25">
      <c r="B33" s="33" t="s">
        <v>269</v>
      </c>
      <c r="C33" s="1"/>
    </row>
    <row r="34" spans="2:3" x14ac:dyDescent="0.25">
      <c r="B34" s="33" t="s">
        <v>102</v>
      </c>
      <c r="C34" s="1"/>
    </row>
    <row r="35" spans="2:3" hidden="1" x14ac:dyDescent="0.25">
      <c r="B35" s="106"/>
      <c r="C35" s="15"/>
    </row>
    <row r="36" spans="2:3" x14ac:dyDescent="0.25">
      <c r="B36" s="106"/>
      <c r="C36" s="15"/>
    </row>
    <row r="37" spans="2:3" x14ac:dyDescent="0.25">
      <c r="B37" s="33" t="s">
        <v>270</v>
      </c>
      <c r="C37" s="1"/>
    </row>
    <row r="38" spans="2:3" x14ac:dyDescent="0.25">
      <c r="B38" s="33" t="s">
        <v>103</v>
      </c>
      <c r="C38" s="1"/>
    </row>
  </sheetData>
  <mergeCells count="6">
    <mergeCell ref="B32:C32"/>
    <mergeCell ref="B2:D2"/>
    <mergeCell ref="B3:D3"/>
    <mergeCell ref="B18:C18"/>
    <mergeCell ref="B25:C25"/>
    <mergeCell ref="B4:D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139"/>
  <sheetViews>
    <sheetView view="pageBreakPreview" topLeftCell="L4" zoomScaleNormal="100" zoomScaleSheetLayoutView="100" workbookViewId="0">
      <selection activeCell="AB103" sqref="AB103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5" customWidth="1"/>
    <col min="4" max="4" width="10.7109375" customWidth="1"/>
    <col min="5" max="5" width="10.5703125" customWidth="1"/>
    <col min="6" max="6" width="9.140625" customWidth="1"/>
    <col min="7" max="8" width="10.42578125" customWidth="1"/>
    <col min="10" max="10" width="11.5703125" customWidth="1"/>
    <col min="11" max="11" width="11.85546875" customWidth="1"/>
    <col min="12" max="12" width="15" customWidth="1"/>
    <col min="13" max="13" width="11.42578125" customWidth="1"/>
    <col min="14" max="14" width="12.7109375" customWidth="1"/>
    <col min="15" max="15" width="12.140625" customWidth="1"/>
    <col min="16" max="16" width="10.5703125" customWidth="1"/>
    <col min="18" max="18" width="13.7109375" customWidth="1"/>
    <col min="19" max="19" width="11.7109375" bestFit="1" customWidth="1"/>
    <col min="20" max="20" width="15" customWidth="1"/>
    <col min="21" max="21" width="11.42578125" customWidth="1"/>
    <col min="22" max="22" width="13.28515625" customWidth="1"/>
    <col min="23" max="23" width="11.42578125" customWidth="1"/>
    <col min="24" max="24" width="10.7109375" customWidth="1"/>
    <col min="27" max="27" width="11.7109375" bestFit="1" customWidth="1"/>
    <col min="28" max="28" width="14.7109375" customWidth="1"/>
    <col min="29" max="29" width="10.5703125" customWidth="1"/>
    <col min="30" max="30" width="13" customWidth="1"/>
    <col min="31" max="32" width="10.5703125" customWidth="1"/>
  </cols>
  <sheetData>
    <row r="1" spans="2:35" ht="14.25" customHeight="1" x14ac:dyDescent="0.25">
      <c r="J1" s="289"/>
      <c r="K1" s="289"/>
      <c r="L1" s="289"/>
    </row>
    <row r="2" spans="2:35" ht="21" customHeight="1" x14ac:dyDescent="0.25">
      <c r="J2" s="46"/>
      <c r="K2" s="46"/>
      <c r="L2" s="46"/>
    </row>
    <row r="3" spans="2:35" ht="15.75" customHeight="1" x14ac:dyDescent="0.25">
      <c r="B3" s="290" t="s">
        <v>104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2:35" ht="15.75" x14ac:dyDescent="0.25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2:35" x14ac:dyDescent="0.25">
      <c r="B5" s="291" t="s">
        <v>248</v>
      </c>
      <c r="C5" s="291"/>
      <c r="D5" s="291"/>
      <c r="E5" s="47"/>
      <c r="F5" s="47"/>
    </row>
    <row r="6" spans="2:35" x14ac:dyDescent="0.25">
      <c r="B6" s="190"/>
      <c r="C6" s="190"/>
      <c r="D6" s="190"/>
      <c r="E6" s="25"/>
      <c r="F6" s="25"/>
    </row>
    <row r="7" spans="2:35" s="54" customFormat="1" ht="15.75" customHeight="1" x14ac:dyDescent="0.25">
      <c r="B7" s="57"/>
      <c r="C7" s="58"/>
      <c r="D7" s="58"/>
      <c r="E7" s="58"/>
      <c r="F7" s="58"/>
      <c r="G7" s="58"/>
      <c r="H7" s="58"/>
      <c r="I7" s="58"/>
      <c r="J7" s="58"/>
      <c r="K7" s="275" t="str">
        <f>'таблица 2'!K4:R4</f>
        <v>на  01.01. 2020   г.</v>
      </c>
      <c r="L7" s="275"/>
      <c r="M7" s="275"/>
      <c r="N7" s="275"/>
      <c r="O7" s="275"/>
      <c r="P7" s="275"/>
      <c r="Q7" s="275"/>
      <c r="R7" s="275"/>
      <c r="S7" s="275" t="str">
        <f>'таблица 2'!S4:Z4</f>
        <v>первый год планового периода на  01.01. 2021   г.</v>
      </c>
      <c r="T7" s="275"/>
      <c r="U7" s="275"/>
      <c r="V7" s="275"/>
      <c r="W7" s="275"/>
      <c r="X7" s="275"/>
      <c r="Y7" s="275"/>
      <c r="Z7" s="275"/>
      <c r="AA7" s="275" t="str">
        <f>'таблица 2'!AA4:AH4</f>
        <v>второй год планового периода на  01.01. 2022   г.</v>
      </c>
      <c r="AB7" s="275"/>
      <c r="AC7" s="275"/>
      <c r="AD7" s="275"/>
      <c r="AE7" s="275"/>
      <c r="AF7" s="275"/>
      <c r="AG7" s="275"/>
      <c r="AH7" s="275"/>
      <c r="AI7" s="135"/>
    </row>
    <row r="8" spans="2:35" s="54" customFormat="1" ht="12.75" customHeight="1" x14ac:dyDescent="0.25">
      <c r="B8" s="163" t="s">
        <v>19</v>
      </c>
      <c r="C8" s="164" t="s">
        <v>43</v>
      </c>
      <c r="D8" s="167" t="s">
        <v>246</v>
      </c>
      <c r="E8" s="168"/>
      <c r="F8" s="168"/>
      <c r="G8" s="168"/>
      <c r="H8" s="168"/>
      <c r="I8" s="168"/>
      <c r="J8" s="169"/>
      <c r="K8" s="262" t="s">
        <v>46</v>
      </c>
      <c r="L8" s="262" t="s">
        <v>47</v>
      </c>
      <c r="M8" s="262"/>
      <c r="N8" s="262"/>
      <c r="O8" s="262"/>
      <c r="P8" s="262"/>
      <c r="Q8" s="262"/>
      <c r="R8" s="262"/>
      <c r="S8" s="262" t="s">
        <v>46</v>
      </c>
      <c r="T8" s="262" t="s">
        <v>47</v>
      </c>
      <c r="U8" s="262"/>
      <c r="V8" s="262"/>
      <c r="W8" s="262"/>
      <c r="X8" s="262"/>
      <c r="Y8" s="262"/>
      <c r="Z8" s="262"/>
      <c r="AA8" s="262" t="s">
        <v>46</v>
      </c>
      <c r="AB8" s="262" t="s">
        <v>47</v>
      </c>
      <c r="AC8" s="262"/>
      <c r="AD8" s="262"/>
      <c r="AE8" s="262"/>
      <c r="AF8" s="262"/>
      <c r="AG8" s="262"/>
      <c r="AH8" s="262"/>
      <c r="AI8" s="136" t="s">
        <v>132</v>
      </c>
    </row>
    <row r="9" spans="2:35" s="54" customFormat="1" ht="57" customHeight="1" x14ac:dyDescent="0.25">
      <c r="B9" s="163"/>
      <c r="C9" s="166"/>
      <c r="D9" s="137" t="s">
        <v>160</v>
      </c>
      <c r="E9" s="137" t="s">
        <v>161</v>
      </c>
      <c r="F9" s="137" t="s">
        <v>162</v>
      </c>
      <c r="G9" s="137" t="s">
        <v>163</v>
      </c>
      <c r="H9" s="137" t="s">
        <v>164</v>
      </c>
      <c r="I9" s="137" t="s">
        <v>105</v>
      </c>
      <c r="J9" s="272" t="s">
        <v>165</v>
      </c>
      <c r="K9" s="262"/>
      <c r="L9" s="263" t="s">
        <v>156</v>
      </c>
      <c r="M9" s="265" t="s">
        <v>157</v>
      </c>
      <c r="N9" s="292" t="s">
        <v>48</v>
      </c>
      <c r="O9" s="269" t="s">
        <v>49</v>
      </c>
      <c r="P9" s="269" t="s">
        <v>50</v>
      </c>
      <c r="Q9" s="252" t="s">
        <v>51</v>
      </c>
      <c r="R9" s="254"/>
      <c r="S9" s="262"/>
      <c r="T9" s="263" t="s">
        <v>156</v>
      </c>
      <c r="U9" s="265" t="s">
        <v>157</v>
      </c>
      <c r="V9" s="292" t="s">
        <v>48</v>
      </c>
      <c r="W9" s="269" t="s">
        <v>49</v>
      </c>
      <c r="X9" s="269" t="s">
        <v>50</v>
      </c>
      <c r="Y9" s="252" t="s">
        <v>51</v>
      </c>
      <c r="Z9" s="254"/>
      <c r="AA9" s="262"/>
      <c r="AB9" s="263" t="s">
        <v>156</v>
      </c>
      <c r="AC9" s="265" t="s">
        <v>157</v>
      </c>
      <c r="AD9" s="292" t="s">
        <v>48</v>
      </c>
      <c r="AE9" s="269" t="s">
        <v>49</v>
      </c>
      <c r="AF9" s="269" t="s">
        <v>50</v>
      </c>
      <c r="AG9" s="252" t="s">
        <v>51</v>
      </c>
      <c r="AH9" s="254"/>
      <c r="AI9" s="51" t="s">
        <v>105</v>
      </c>
    </row>
    <row r="10" spans="2:35" s="54" customFormat="1" ht="99.75" customHeight="1" x14ac:dyDescent="0.25">
      <c r="B10" s="163"/>
      <c r="C10" s="166"/>
      <c r="D10" s="138" t="s">
        <v>166</v>
      </c>
      <c r="E10" s="138" t="s">
        <v>167</v>
      </c>
      <c r="F10" s="138" t="s">
        <v>167</v>
      </c>
      <c r="G10" s="138" t="s">
        <v>168</v>
      </c>
      <c r="H10" s="138" t="s">
        <v>166</v>
      </c>
      <c r="I10" s="138" t="s">
        <v>166</v>
      </c>
      <c r="J10" s="273"/>
      <c r="K10" s="262"/>
      <c r="L10" s="264"/>
      <c r="M10" s="266"/>
      <c r="N10" s="293"/>
      <c r="O10" s="270"/>
      <c r="P10" s="270"/>
      <c r="Q10" s="191" t="s">
        <v>52</v>
      </c>
      <c r="R10" s="163" t="s">
        <v>53</v>
      </c>
      <c r="S10" s="262"/>
      <c r="T10" s="264"/>
      <c r="U10" s="266"/>
      <c r="V10" s="293"/>
      <c r="W10" s="270"/>
      <c r="X10" s="270"/>
      <c r="Y10" s="191" t="s">
        <v>52</v>
      </c>
      <c r="Z10" s="163" t="s">
        <v>53</v>
      </c>
      <c r="AA10" s="262"/>
      <c r="AB10" s="264"/>
      <c r="AC10" s="266"/>
      <c r="AD10" s="293"/>
      <c r="AE10" s="270"/>
      <c r="AF10" s="270"/>
      <c r="AG10" s="191" t="s">
        <v>52</v>
      </c>
      <c r="AH10" s="163" t="s">
        <v>53</v>
      </c>
      <c r="AI10" s="135"/>
    </row>
    <row r="11" spans="2:35" s="54" customFormat="1" x14ac:dyDescent="0.25">
      <c r="B11" s="163">
        <v>1</v>
      </c>
      <c r="C11" s="165">
        <v>2</v>
      </c>
      <c r="D11" s="252">
        <v>3</v>
      </c>
      <c r="E11" s="253"/>
      <c r="F11" s="253"/>
      <c r="G11" s="253"/>
      <c r="H11" s="253"/>
      <c r="I11" s="253"/>
      <c r="J11" s="254"/>
      <c r="K11" s="165">
        <v>4</v>
      </c>
      <c r="L11" s="176">
        <v>5</v>
      </c>
      <c r="M11" s="139" t="s">
        <v>155</v>
      </c>
      <c r="N11" s="192">
        <v>6</v>
      </c>
      <c r="O11" s="165">
        <v>7</v>
      </c>
      <c r="P11" s="163">
        <v>8</v>
      </c>
      <c r="Q11" s="191">
        <v>9</v>
      </c>
      <c r="R11" s="163">
        <v>10</v>
      </c>
      <c r="S11" s="165">
        <v>4</v>
      </c>
      <c r="T11" s="176">
        <v>5</v>
      </c>
      <c r="U11" s="139" t="s">
        <v>155</v>
      </c>
      <c r="V11" s="192">
        <v>6</v>
      </c>
      <c r="W11" s="165">
        <v>7</v>
      </c>
      <c r="X11" s="163">
        <v>8</v>
      </c>
      <c r="Y11" s="191">
        <v>9</v>
      </c>
      <c r="Z11" s="163">
        <v>10</v>
      </c>
      <c r="AA11" s="165">
        <v>4</v>
      </c>
      <c r="AB11" s="176">
        <v>5</v>
      </c>
      <c r="AC11" s="139" t="s">
        <v>155</v>
      </c>
      <c r="AD11" s="192">
        <v>6</v>
      </c>
      <c r="AE11" s="165">
        <v>7</v>
      </c>
      <c r="AF11" s="163">
        <v>8</v>
      </c>
      <c r="AG11" s="191">
        <v>9</v>
      </c>
      <c r="AH11" s="163">
        <v>10</v>
      </c>
      <c r="AI11" s="135"/>
    </row>
    <row r="12" spans="2:35" s="229" customFormat="1" x14ac:dyDescent="0.25">
      <c r="B12" s="225" t="s">
        <v>54</v>
      </c>
      <c r="C12" s="226">
        <v>100</v>
      </c>
      <c r="D12" s="226" t="s">
        <v>55</v>
      </c>
      <c r="E12" s="226" t="s">
        <v>55</v>
      </c>
      <c r="F12" s="226" t="s">
        <v>55</v>
      </c>
      <c r="G12" s="226" t="s">
        <v>55</v>
      </c>
      <c r="H12" s="226" t="s">
        <v>55</v>
      </c>
      <c r="I12" s="226" t="s">
        <v>55</v>
      </c>
      <c r="J12" s="226" t="s">
        <v>55</v>
      </c>
      <c r="K12" s="226">
        <f>L12</f>
        <v>4325200</v>
      </c>
      <c r="L12" s="227">
        <f>L20</f>
        <v>4325200</v>
      </c>
      <c r="M12" s="226"/>
      <c r="N12" s="226"/>
      <c r="O12" s="226"/>
      <c r="P12" s="226"/>
      <c r="Q12" s="226"/>
      <c r="R12" s="226"/>
      <c r="S12" s="226">
        <f>S20</f>
        <v>4299900</v>
      </c>
      <c r="T12" s="227">
        <f>T20</f>
        <v>4299900</v>
      </c>
      <c r="U12" s="226"/>
      <c r="V12" s="226"/>
      <c r="W12" s="226"/>
      <c r="X12" s="226"/>
      <c r="Y12" s="226"/>
      <c r="Z12" s="226"/>
      <c r="AA12" s="226">
        <f>AA20</f>
        <v>4299900</v>
      </c>
      <c r="AB12" s="227">
        <f>AB20</f>
        <v>4299900</v>
      </c>
      <c r="AC12" s="226"/>
      <c r="AD12" s="226"/>
      <c r="AE12" s="226"/>
      <c r="AF12" s="226"/>
      <c r="AG12" s="226"/>
      <c r="AH12" s="226"/>
      <c r="AI12" s="228"/>
    </row>
    <row r="13" spans="2:35" s="54" customFormat="1" x14ac:dyDescent="0.25">
      <c r="B13" s="27" t="s">
        <v>25</v>
      </c>
      <c r="C13" s="163"/>
      <c r="D13" s="163"/>
      <c r="E13" s="163"/>
      <c r="F13" s="163"/>
      <c r="G13" s="163"/>
      <c r="H13" s="163"/>
      <c r="I13" s="163"/>
      <c r="J13" s="163"/>
      <c r="K13" s="143"/>
      <c r="L13" s="195"/>
      <c r="M13" s="143"/>
      <c r="N13" s="143"/>
      <c r="O13" s="143"/>
      <c r="P13" s="143"/>
      <c r="Q13" s="143"/>
      <c r="R13" s="143"/>
      <c r="S13" s="143"/>
      <c r="T13" s="195"/>
      <c r="U13" s="143"/>
      <c r="V13" s="143"/>
      <c r="W13" s="143"/>
      <c r="X13" s="143"/>
      <c r="Y13" s="143"/>
      <c r="Z13" s="143"/>
      <c r="AA13" s="143"/>
      <c r="AB13" s="195"/>
      <c r="AC13" s="143"/>
      <c r="AD13" s="143"/>
      <c r="AE13" s="143"/>
      <c r="AF13" s="143"/>
      <c r="AG13" s="143"/>
      <c r="AH13" s="143"/>
      <c r="AI13" s="135"/>
    </row>
    <row r="14" spans="2:35" s="54" customFormat="1" x14ac:dyDescent="0.25">
      <c r="B14" s="27" t="s">
        <v>56</v>
      </c>
      <c r="C14" s="163">
        <v>110</v>
      </c>
      <c r="D14" s="163"/>
      <c r="E14" s="163"/>
      <c r="F14" s="163"/>
      <c r="G14" s="163"/>
      <c r="H14" s="163"/>
      <c r="I14" s="163"/>
      <c r="J14" s="163"/>
      <c r="K14" s="143"/>
      <c r="L14" s="195" t="s">
        <v>55</v>
      </c>
      <c r="M14" s="143"/>
      <c r="N14" s="143" t="s">
        <v>55</v>
      </c>
      <c r="O14" s="143" t="s">
        <v>55</v>
      </c>
      <c r="P14" s="143" t="s">
        <v>55</v>
      </c>
      <c r="Q14" s="143"/>
      <c r="R14" s="143" t="s">
        <v>55</v>
      </c>
      <c r="S14" s="143"/>
      <c r="T14" s="195" t="s">
        <v>55</v>
      </c>
      <c r="U14" s="143"/>
      <c r="V14" s="143" t="s">
        <v>55</v>
      </c>
      <c r="W14" s="143" t="s">
        <v>55</v>
      </c>
      <c r="X14" s="143" t="s">
        <v>55</v>
      </c>
      <c r="Y14" s="143"/>
      <c r="Z14" s="143" t="s">
        <v>55</v>
      </c>
      <c r="AA14" s="143"/>
      <c r="AB14" s="195" t="s">
        <v>55</v>
      </c>
      <c r="AC14" s="143"/>
      <c r="AD14" s="143" t="s">
        <v>55</v>
      </c>
      <c r="AE14" s="143" t="s">
        <v>55</v>
      </c>
      <c r="AF14" s="143" t="s">
        <v>55</v>
      </c>
      <c r="AG14" s="143"/>
      <c r="AH14" s="143" t="s">
        <v>55</v>
      </c>
      <c r="AI14" s="135"/>
    </row>
    <row r="15" spans="2:35" s="54" customFormat="1" x14ac:dyDescent="0.25">
      <c r="B15" s="27"/>
      <c r="C15" s="163"/>
      <c r="D15" s="163"/>
      <c r="E15" s="163"/>
      <c r="F15" s="163"/>
      <c r="G15" s="163"/>
      <c r="H15" s="163"/>
      <c r="I15" s="163"/>
      <c r="J15" s="163"/>
      <c r="K15" s="143"/>
      <c r="L15" s="195"/>
      <c r="M15" s="143"/>
      <c r="N15" s="143"/>
      <c r="O15" s="143"/>
      <c r="P15" s="143"/>
      <c r="Q15" s="143"/>
      <c r="R15" s="143"/>
      <c r="S15" s="143"/>
      <c r="T15" s="195"/>
      <c r="U15" s="143"/>
      <c r="V15" s="143"/>
      <c r="W15" s="143"/>
      <c r="X15" s="143"/>
      <c r="Y15" s="143"/>
      <c r="Z15" s="143"/>
      <c r="AA15" s="143"/>
      <c r="AB15" s="195"/>
      <c r="AC15" s="143"/>
      <c r="AD15" s="143"/>
      <c r="AE15" s="143"/>
      <c r="AF15" s="143"/>
      <c r="AG15" s="143"/>
      <c r="AH15" s="143"/>
      <c r="AI15" s="135"/>
    </row>
    <row r="16" spans="2:35" s="54" customFormat="1" x14ac:dyDescent="0.25">
      <c r="B16" s="73" t="s">
        <v>57</v>
      </c>
      <c r="C16" s="163">
        <v>120</v>
      </c>
      <c r="D16" s="52"/>
      <c r="E16" s="52"/>
      <c r="F16" s="52"/>
      <c r="G16" s="52"/>
      <c r="H16" s="52"/>
      <c r="I16" s="52"/>
      <c r="J16" s="52"/>
      <c r="K16" s="143"/>
      <c r="L16" s="194"/>
      <c r="M16" s="143"/>
      <c r="N16" s="143" t="s">
        <v>55</v>
      </c>
      <c r="O16" s="143" t="s">
        <v>55</v>
      </c>
      <c r="P16" s="143"/>
      <c r="Q16" s="143"/>
      <c r="R16" s="143"/>
      <c r="S16" s="143"/>
      <c r="T16" s="194"/>
      <c r="U16" s="143"/>
      <c r="V16" s="143" t="s">
        <v>55</v>
      </c>
      <c r="W16" s="143" t="s">
        <v>55</v>
      </c>
      <c r="X16" s="143"/>
      <c r="Y16" s="143"/>
      <c r="Z16" s="143"/>
      <c r="AA16" s="143"/>
      <c r="AB16" s="194"/>
      <c r="AC16" s="143"/>
      <c r="AD16" s="143" t="s">
        <v>55</v>
      </c>
      <c r="AE16" s="143" t="s">
        <v>55</v>
      </c>
      <c r="AF16" s="143"/>
      <c r="AG16" s="143"/>
      <c r="AH16" s="143"/>
      <c r="AI16" s="135"/>
    </row>
    <row r="17" spans="2:35" s="54" customFormat="1" ht="17.25" customHeight="1" x14ac:dyDescent="0.25">
      <c r="B17" s="63"/>
      <c r="C17" s="163"/>
      <c r="D17" s="52"/>
      <c r="E17" s="52"/>
      <c r="F17" s="52"/>
      <c r="G17" s="52"/>
      <c r="H17" s="52"/>
      <c r="I17" s="52"/>
      <c r="J17" s="52"/>
      <c r="K17" s="143"/>
      <c r="L17" s="194"/>
      <c r="M17" s="143"/>
      <c r="N17" s="143"/>
      <c r="O17" s="143"/>
      <c r="P17" s="143"/>
      <c r="Q17" s="143"/>
      <c r="R17" s="143"/>
      <c r="S17" s="143"/>
      <c r="T17" s="194"/>
      <c r="U17" s="143"/>
      <c r="V17" s="143"/>
      <c r="W17" s="143"/>
      <c r="X17" s="143"/>
      <c r="Y17" s="143"/>
      <c r="Z17" s="143"/>
      <c r="AA17" s="143"/>
      <c r="AB17" s="194"/>
      <c r="AC17" s="143"/>
      <c r="AD17" s="143"/>
      <c r="AE17" s="143"/>
      <c r="AF17" s="143"/>
      <c r="AG17" s="143"/>
      <c r="AH17" s="143"/>
      <c r="AI17" s="135"/>
    </row>
    <row r="18" spans="2:35" s="54" customFormat="1" ht="22.5" x14ac:dyDescent="0.25">
      <c r="B18" s="27" t="s">
        <v>58</v>
      </c>
      <c r="C18" s="163">
        <v>130</v>
      </c>
      <c r="D18" s="52"/>
      <c r="E18" s="52"/>
      <c r="F18" s="52"/>
      <c r="G18" s="52"/>
      <c r="H18" s="52"/>
      <c r="I18" s="52"/>
      <c r="J18" s="52"/>
      <c r="K18" s="143"/>
      <c r="L18" s="194" t="s">
        <v>55</v>
      </c>
      <c r="M18" s="143"/>
      <c r="N18" s="143" t="s">
        <v>55</v>
      </c>
      <c r="O18" s="143" t="s">
        <v>55</v>
      </c>
      <c r="P18" s="143" t="s">
        <v>55</v>
      </c>
      <c r="Q18" s="143"/>
      <c r="R18" s="143" t="s">
        <v>55</v>
      </c>
      <c r="S18" s="143"/>
      <c r="T18" s="194" t="s">
        <v>55</v>
      </c>
      <c r="U18" s="143"/>
      <c r="V18" s="143" t="s">
        <v>55</v>
      </c>
      <c r="W18" s="143" t="s">
        <v>55</v>
      </c>
      <c r="X18" s="143" t="s">
        <v>55</v>
      </c>
      <c r="Y18" s="143"/>
      <c r="Z18" s="143" t="s">
        <v>55</v>
      </c>
      <c r="AA18" s="143"/>
      <c r="AB18" s="194" t="s">
        <v>55</v>
      </c>
      <c r="AC18" s="143"/>
      <c r="AD18" s="143" t="s">
        <v>55</v>
      </c>
      <c r="AE18" s="143" t="s">
        <v>55</v>
      </c>
      <c r="AF18" s="143" t="s">
        <v>55</v>
      </c>
      <c r="AG18" s="143"/>
      <c r="AH18" s="143" t="s">
        <v>55</v>
      </c>
      <c r="AI18" s="135"/>
    </row>
    <row r="19" spans="2:35" s="54" customFormat="1" ht="57" thickBot="1" x14ac:dyDescent="0.3">
      <c r="B19" s="61" t="s">
        <v>59</v>
      </c>
      <c r="C19" s="163">
        <v>140</v>
      </c>
      <c r="D19" s="163"/>
      <c r="E19" s="163"/>
      <c r="F19" s="163"/>
      <c r="G19" s="163"/>
      <c r="H19" s="163"/>
      <c r="I19" s="163"/>
      <c r="J19" s="163"/>
      <c r="K19" s="143"/>
      <c r="L19" s="195" t="s">
        <v>55</v>
      </c>
      <c r="M19" s="143"/>
      <c r="N19" s="143" t="s">
        <v>55</v>
      </c>
      <c r="O19" s="143" t="s">
        <v>55</v>
      </c>
      <c r="P19" s="143" t="s">
        <v>55</v>
      </c>
      <c r="Q19" s="143"/>
      <c r="R19" s="143" t="s">
        <v>55</v>
      </c>
      <c r="S19" s="143"/>
      <c r="T19" s="195" t="s">
        <v>55</v>
      </c>
      <c r="U19" s="143"/>
      <c r="V19" s="143" t="s">
        <v>55</v>
      </c>
      <c r="W19" s="143" t="s">
        <v>55</v>
      </c>
      <c r="X19" s="143" t="s">
        <v>55</v>
      </c>
      <c r="Y19" s="143"/>
      <c r="Z19" s="143" t="s">
        <v>55</v>
      </c>
      <c r="AA19" s="143"/>
      <c r="AB19" s="195" t="s">
        <v>55</v>
      </c>
      <c r="AC19" s="143"/>
      <c r="AD19" s="143" t="s">
        <v>55</v>
      </c>
      <c r="AE19" s="143" t="s">
        <v>55</v>
      </c>
      <c r="AF19" s="143" t="s">
        <v>55</v>
      </c>
      <c r="AG19" s="143"/>
      <c r="AH19" s="143" t="s">
        <v>55</v>
      </c>
      <c r="AI19" s="135"/>
    </row>
    <row r="20" spans="2:35" s="54" customFormat="1" ht="23.25" thickBot="1" x14ac:dyDescent="0.3">
      <c r="B20" s="74" t="s">
        <v>60</v>
      </c>
      <c r="C20" s="163">
        <v>150</v>
      </c>
      <c r="D20" s="52"/>
      <c r="E20" s="52"/>
      <c r="F20" s="52"/>
      <c r="G20" s="52"/>
      <c r="H20" s="52"/>
      <c r="I20" s="52"/>
      <c r="J20" s="52"/>
      <c r="K20" s="143">
        <f>L20</f>
        <v>4325200</v>
      </c>
      <c r="L20" s="194">
        <f>L24</f>
        <v>4325200</v>
      </c>
      <c r="M20" s="143"/>
      <c r="N20" s="143"/>
      <c r="O20" s="143"/>
      <c r="P20" s="143" t="s">
        <v>55</v>
      </c>
      <c r="Q20" s="143" t="s">
        <v>55</v>
      </c>
      <c r="R20" s="143" t="s">
        <v>55</v>
      </c>
      <c r="S20" s="143">
        <f>T20</f>
        <v>4299900</v>
      </c>
      <c r="T20" s="194">
        <f>T24</f>
        <v>4299900</v>
      </c>
      <c r="U20" s="143"/>
      <c r="V20" s="143"/>
      <c r="W20" s="143"/>
      <c r="X20" s="143" t="s">
        <v>55</v>
      </c>
      <c r="Y20" s="143" t="s">
        <v>55</v>
      </c>
      <c r="Z20" s="143" t="s">
        <v>55</v>
      </c>
      <c r="AA20" s="143">
        <f>AB20</f>
        <v>4299900</v>
      </c>
      <c r="AB20" s="194">
        <f>AB24</f>
        <v>4299900</v>
      </c>
      <c r="AC20" s="143"/>
      <c r="AD20" s="143"/>
      <c r="AE20" s="143"/>
      <c r="AF20" s="143" t="s">
        <v>55</v>
      </c>
      <c r="AG20" s="143" t="s">
        <v>55</v>
      </c>
      <c r="AH20" s="143" t="s">
        <v>55</v>
      </c>
      <c r="AI20" s="135"/>
    </row>
    <row r="21" spans="2:35" s="54" customFormat="1" x14ac:dyDescent="0.25">
      <c r="B21" s="27" t="s">
        <v>61</v>
      </c>
      <c r="C21" s="163">
        <v>160</v>
      </c>
      <c r="D21" s="163"/>
      <c r="E21" s="163"/>
      <c r="F21" s="163"/>
      <c r="G21" s="163"/>
      <c r="H21" s="163"/>
      <c r="I21" s="163"/>
      <c r="J21" s="163"/>
      <c r="K21" s="143"/>
      <c r="L21" s="195" t="s">
        <v>55</v>
      </c>
      <c r="M21" s="143"/>
      <c r="N21" s="143" t="s">
        <v>55</v>
      </c>
      <c r="O21" s="143" t="s">
        <v>55</v>
      </c>
      <c r="P21" s="143" t="s">
        <v>55</v>
      </c>
      <c r="Q21" s="143"/>
      <c r="R21" s="143"/>
      <c r="S21" s="143"/>
      <c r="T21" s="195" t="s">
        <v>55</v>
      </c>
      <c r="U21" s="143"/>
      <c r="V21" s="143" t="s">
        <v>55</v>
      </c>
      <c r="W21" s="143" t="s">
        <v>55</v>
      </c>
      <c r="X21" s="143" t="s">
        <v>55</v>
      </c>
      <c r="Y21" s="143"/>
      <c r="Z21" s="143"/>
      <c r="AA21" s="143"/>
      <c r="AB21" s="195" t="s">
        <v>55</v>
      </c>
      <c r="AC21" s="143"/>
      <c r="AD21" s="143" t="s">
        <v>55</v>
      </c>
      <c r="AE21" s="143" t="s">
        <v>55</v>
      </c>
      <c r="AF21" s="143" t="s">
        <v>55</v>
      </c>
      <c r="AG21" s="143"/>
      <c r="AH21" s="143"/>
      <c r="AI21" s="135"/>
    </row>
    <row r="22" spans="2:35" s="54" customFormat="1" x14ac:dyDescent="0.25">
      <c r="B22" s="27" t="s">
        <v>62</v>
      </c>
      <c r="C22" s="163">
        <v>180</v>
      </c>
      <c r="D22" s="163" t="s">
        <v>55</v>
      </c>
      <c r="E22" s="163" t="s">
        <v>55</v>
      </c>
      <c r="F22" s="163" t="s">
        <v>55</v>
      </c>
      <c r="G22" s="163" t="s">
        <v>55</v>
      </c>
      <c r="H22" s="163" t="s">
        <v>55</v>
      </c>
      <c r="I22" s="163" t="s">
        <v>55</v>
      </c>
      <c r="J22" s="163" t="s">
        <v>55</v>
      </c>
      <c r="K22" s="143"/>
      <c r="L22" s="195" t="s">
        <v>55</v>
      </c>
      <c r="M22" s="143"/>
      <c r="N22" s="143" t="s">
        <v>55</v>
      </c>
      <c r="O22" s="143" t="s">
        <v>55</v>
      </c>
      <c r="P22" s="143" t="s">
        <v>55</v>
      </c>
      <c r="Q22" s="143"/>
      <c r="R22" s="143" t="s">
        <v>55</v>
      </c>
      <c r="S22" s="143"/>
      <c r="T22" s="195" t="s">
        <v>55</v>
      </c>
      <c r="U22" s="143"/>
      <c r="V22" s="143" t="s">
        <v>55</v>
      </c>
      <c r="W22" s="143" t="s">
        <v>55</v>
      </c>
      <c r="X22" s="143" t="s">
        <v>55</v>
      </c>
      <c r="Y22" s="143"/>
      <c r="Z22" s="143" t="s">
        <v>55</v>
      </c>
      <c r="AA22" s="143"/>
      <c r="AB22" s="195" t="s">
        <v>55</v>
      </c>
      <c r="AC22" s="143"/>
      <c r="AD22" s="143" t="s">
        <v>55</v>
      </c>
      <c r="AE22" s="143" t="s">
        <v>55</v>
      </c>
      <c r="AF22" s="143" t="s">
        <v>55</v>
      </c>
      <c r="AG22" s="143"/>
      <c r="AH22" s="143" t="s">
        <v>55</v>
      </c>
      <c r="AI22" s="135"/>
    </row>
    <row r="23" spans="2:35" s="54" customFormat="1" x14ac:dyDescent="0.25">
      <c r="B23" s="27"/>
      <c r="C23" s="163"/>
      <c r="D23" s="163"/>
      <c r="E23" s="163"/>
      <c r="F23" s="163"/>
      <c r="G23" s="163"/>
      <c r="H23" s="163"/>
      <c r="I23" s="163"/>
      <c r="J23" s="163"/>
      <c r="K23" s="143"/>
      <c r="L23" s="195"/>
      <c r="M23" s="143"/>
      <c r="N23" s="143"/>
      <c r="O23" s="143"/>
      <c r="P23" s="143"/>
      <c r="Q23" s="143"/>
      <c r="R23" s="143"/>
      <c r="S23" s="143"/>
      <c r="T23" s="195"/>
      <c r="U23" s="143"/>
      <c r="V23" s="143"/>
      <c r="W23" s="143"/>
      <c r="X23" s="143"/>
      <c r="Y23" s="143"/>
      <c r="Z23" s="143"/>
      <c r="AA23" s="143"/>
      <c r="AB23" s="195"/>
      <c r="AC23" s="143"/>
      <c r="AD23" s="143"/>
      <c r="AE23" s="143"/>
      <c r="AF23" s="143"/>
      <c r="AG23" s="143"/>
      <c r="AH23" s="143"/>
      <c r="AI23" s="135"/>
    </row>
    <row r="24" spans="2:35" s="140" customFormat="1" x14ac:dyDescent="0.25">
      <c r="B24" s="30" t="s">
        <v>63</v>
      </c>
      <c r="C24" s="31">
        <v>200</v>
      </c>
      <c r="D24" s="31" t="s">
        <v>55</v>
      </c>
      <c r="E24" s="31" t="s">
        <v>55</v>
      </c>
      <c r="F24" s="31" t="s">
        <v>55</v>
      </c>
      <c r="G24" s="31" t="s">
        <v>55</v>
      </c>
      <c r="H24" s="31" t="s">
        <v>55</v>
      </c>
      <c r="I24" s="31" t="s">
        <v>55</v>
      </c>
      <c r="J24" s="31" t="s">
        <v>55</v>
      </c>
      <c r="K24" s="144">
        <f>K26+K36+K42+K48+K50+K52+K89</f>
        <v>4325200</v>
      </c>
      <c r="L24" s="194">
        <f>L26+L36+L42+L48+L50+L52+L89</f>
        <v>4325200</v>
      </c>
      <c r="M24" s="144">
        <f t="shared" ref="M24:R24" si="0">M26+M36+M42+M48+M50+M52</f>
        <v>0</v>
      </c>
      <c r="N24" s="144">
        <f t="shared" si="0"/>
        <v>0</v>
      </c>
      <c r="O24" s="144">
        <f t="shared" si="0"/>
        <v>0</v>
      </c>
      <c r="P24" s="144">
        <f t="shared" si="0"/>
        <v>0</v>
      </c>
      <c r="Q24" s="144">
        <f t="shared" si="0"/>
        <v>0</v>
      </c>
      <c r="R24" s="144">
        <f t="shared" si="0"/>
        <v>0</v>
      </c>
      <c r="S24" s="144">
        <f>S26+S36+S42+S48+S50+S52</f>
        <v>4299900</v>
      </c>
      <c r="T24" s="194">
        <f t="shared" ref="T24:Z24" si="1">T26+T36+T42+T48+T50+T52</f>
        <v>4299900</v>
      </c>
      <c r="U24" s="144">
        <f t="shared" si="1"/>
        <v>0</v>
      </c>
      <c r="V24" s="144">
        <f t="shared" si="1"/>
        <v>0</v>
      </c>
      <c r="W24" s="144">
        <f t="shared" si="1"/>
        <v>0</v>
      </c>
      <c r="X24" s="144">
        <f t="shared" si="1"/>
        <v>0</v>
      </c>
      <c r="Y24" s="144">
        <f t="shared" si="1"/>
        <v>0</v>
      </c>
      <c r="Z24" s="144">
        <f t="shared" si="1"/>
        <v>0</v>
      </c>
      <c r="AA24" s="144">
        <f>AA26+AA36+AA42+AA48+AA50+AA52</f>
        <v>4299900</v>
      </c>
      <c r="AB24" s="194">
        <f t="shared" ref="AB24:AH24" si="2">AB26+AB36+AB42+AB48+AB50+AB52</f>
        <v>4299900</v>
      </c>
      <c r="AC24" s="144">
        <f t="shared" si="2"/>
        <v>0</v>
      </c>
      <c r="AD24" s="144">
        <f t="shared" si="2"/>
        <v>0</v>
      </c>
      <c r="AE24" s="144">
        <f t="shared" si="2"/>
        <v>0</v>
      </c>
      <c r="AF24" s="144">
        <f t="shared" si="2"/>
        <v>0</v>
      </c>
      <c r="AG24" s="144">
        <f t="shared" si="2"/>
        <v>0</v>
      </c>
      <c r="AH24" s="144">
        <f t="shared" si="2"/>
        <v>0</v>
      </c>
      <c r="AI24" s="142" t="s">
        <v>169</v>
      </c>
    </row>
    <row r="25" spans="2:35" s="54" customFormat="1" x14ac:dyDescent="0.25">
      <c r="B25" s="27" t="s">
        <v>64</v>
      </c>
      <c r="C25" s="163"/>
      <c r="D25" s="163"/>
      <c r="E25" s="163"/>
      <c r="F25" s="163"/>
      <c r="G25" s="163"/>
      <c r="H25" s="163"/>
      <c r="I25" s="163"/>
      <c r="J25" s="163"/>
      <c r="K25" s="143"/>
      <c r="L25" s="195"/>
      <c r="M25" s="143"/>
      <c r="N25" s="143"/>
      <c r="O25" s="143"/>
      <c r="P25" s="143"/>
      <c r="Q25" s="143"/>
      <c r="R25" s="143"/>
      <c r="S25" s="143"/>
      <c r="T25" s="195"/>
      <c r="U25" s="143"/>
      <c r="V25" s="143"/>
      <c r="W25" s="143"/>
      <c r="X25" s="143"/>
      <c r="Y25" s="143"/>
      <c r="Z25" s="143"/>
      <c r="AA25" s="143"/>
      <c r="AB25" s="195"/>
      <c r="AC25" s="143"/>
      <c r="AD25" s="143"/>
      <c r="AE25" s="143"/>
      <c r="AF25" s="143"/>
      <c r="AG25" s="143"/>
      <c r="AH25" s="143"/>
      <c r="AI25" s="135"/>
    </row>
    <row r="26" spans="2:35" s="140" customFormat="1" x14ac:dyDescent="0.25">
      <c r="B26" s="75" t="s">
        <v>170</v>
      </c>
      <c r="C26" s="76">
        <v>210</v>
      </c>
      <c r="D26" s="76"/>
      <c r="E26" s="76"/>
      <c r="F26" s="76"/>
      <c r="G26" s="76"/>
      <c r="H26" s="76"/>
      <c r="I26" s="76"/>
      <c r="J26" s="76"/>
      <c r="K26" s="144">
        <f>K28+K31</f>
        <v>3923700</v>
      </c>
      <c r="L26" s="196">
        <f t="shared" ref="L26:R26" si="3">L28+L31</f>
        <v>3923700</v>
      </c>
      <c r="M26" s="144">
        <f t="shared" si="3"/>
        <v>0</v>
      </c>
      <c r="N26" s="144">
        <f t="shared" si="3"/>
        <v>0</v>
      </c>
      <c r="O26" s="144">
        <f t="shared" si="3"/>
        <v>0</v>
      </c>
      <c r="P26" s="144">
        <f t="shared" si="3"/>
        <v>0</v>
      </c>
      <c r="Q26" s="144">
        <f t="shared" si="3"/>
        <v>0</v>
      </c>
      <c r="R26" s="144">
        <f t="shared" si="3"/>
        <v>0</v>
      </c>
      <c r="S26" s="144">
        <f>S28+S31</f>
        <v>3923700</v>
      </c>
      <c r="T26" s="196">
        <f t="shared" ref="T26:Z26" si="4">T28+T31</f>
        <v>3923700</v>
      </c>
      <c r="U26" s="144">
        <f t="shared" si="4"/>
        <v>0</v>
      </c>
      <c r="V26" s="144">
        <f t="shared" si="4"/>
        <v>0</v>
      </c>
      <c r="W26" s="144">
        <f t="shared" si="4"/>
        <v>0</v>
      </c>
      <c r="X26" s="144">
        <f t="shared" si="4"/>
        <v>0</v>
      </c>
      <c r="Y26" s="144">
        <f t="shared" si="4"/>
        <v>0</v>
      </c>
      <c r="Z26" s="144">
        <f t="shared" si="4"/>
        <v>0</v>
      </c>
      <c r="AA26" s="144">
        <f>AA28+AA31</f>
        <v>3923700</v>
      </c>
      <c r="AB26" s="196">
        <f t="shared" ref="AB26:AH26" si="5">AB28+AB31</f>
        <v>3923700</v>
      </c>
      <c r="AC26" s="144">
        <f t="shared" si="5"/>
        <v>0</v>
      </c>
      <c r="AD26" s="144">
        <f t="shared" si="5"/>
        <v>0</v>
      </c>
      <c r="AE26" s="144">
        <f t="shared" si="5"/>
        <v>0</v>
      </c>
      <c r="AF26" s="144">
        <f t="shared" si="5"/>
        <v>0</v>
      </c>
      <c r="AG26" s="144">
        <f t="shared" si="5"/>
        <v>0</v>
      </c>
      <c r="AH26" s="144">
        <f t="shared" si="5"/>
        <v>0</v>
      </c>
      <c r="AI26" s="142" t="s">
        <v>171</v>
      </c>
    </row>
    <row r="27" spans="2:35" s="54" customFormat="1" x14ac:dyDescent="0.25">
      <c r="B27" s="77" t="s">
        <v>23</v>
      </c>
      <c r="C27" s="78"/>
      <c r="D27" s="78"/>
      <c r="E27" s="78"/>
      <c r="F27" s="78"/>
      <c r="G27" s="78"/>
      <c r="H27" s="78"/>
      <c r="I27" s="78"/>
      <c r="J27" s="78"/>
      <c r="K27" s="143"/>
      <c r="L27" s="197"/>
      <c r="M27" s="143"/>
      <c r="N27" s="143"/>
      <c r="O27" s="143"/>
      <c r="P27" s="143"/>
      <c r="Q27" s="143"/>
      <c r="R27" s="143"/>
      <c r="S27" s="143"/>
      <c r="T27" s="197"/>
      <c r="U27" s="143"/>
      <c r="V27" s="143"/>
      <c r="W27" s="143"/>
      <c r="X27" s="143"/>
      <c r="Y27" s="143"/>
      <c r="Z27" s="143"/>
      <c r="AA27" s="143"/>
      <c r="AB27" s="197"/>
      <c r="AC27" s="143"/>
      <c r="AD27" s="143"/>
      <c r="AE27" s="143"/>
      <c r="AF27" s="143"/>
      <c r="AG27" s="143"/>
      <c r="AH27" s="143"/>
      <c r="AI27" s="135"/>
    </row>
    <row r="28" spans="2:35" s="140" customFormat="1" ht="21" x14ac:dyDescent="0.25">
      <c r="B28" s="145" t="s">
        <v>172</v>
      </c>
      <c r="C28" s="146">
        <v>211</v>
      </c>
      <c r="D28" s="146">
        <v>907</v>
      </c>
      <c r="E28" s="193" t="s">
        <v>249</v>
      </c>
      <c r="F28" s="193" t="s">
        <v>250</v>
      </c>
      <c r="G28" s="193" t="s">
        <v>251</v>
      </c>
      <c r="H28" s="83"/>
      <c r="I28" s="83"/>
      <c r="J28" s="146"/>
      <c r="K28" s="147">
        <f>SUM(K29:K30)</f>
        <v>3923700</v>
      </c>
      <c r="L28" s="198">
        <f t="shared" ref="L28:R28" si="6">SUM(L29:L30)</f>
        <v>3923700</v>
      </c>
      <c r="M28" s="147">
        <f t="shared" si="6"/>
        <v>0</v>
      </c>
      <c r="N28" s="147">
        <f t="shared" si="6"/>
        <v>0</v>
      </c>
      <c r="O28" s="147">
        <f t="shared" si="6"/>
        <v>0</v>
      </c>
      <c r="P28" s="147">
        <f t="shared" si="6"/>
        <v>0</v>
      </c>
      <c r="Q28" s="147">
        <f t="shared" si="6"/>
        <v>0</v>
      </c>
      <c r="R28" s="147">
        <f t="shared" si="6"/>
        <v>0</v>
      </c>
      <c r="S28" s="147">
        <f>SUM(S29:S30)</f>
        <v>3923700</v>
      </c>
      <c r="T28" s="198">
        <f t="shared" ref="T28:Z28" si="7">SUM(T29:T30)</f>
        <v>3923700</v>
      </c>
      <c r="U28" s="147">
        <f t="shared" si="7"/>
        <v>0</v>
      </c>
      <c r="V28" s="147">
        <f t="shared" si="7"/>
        <v>0</v>
      </c>
      <c r="W28" s="147">
        <f t="shared" si="7"/>
        <v>0</v>
      </c>
      <c r="X28" s="147">
        <f t="shared" si="7"/>
        <v>0</v>
      </c>
      <c r="Y28" s="147">
        <f t="shared" si="7"/>
        <v>0</v>
      </c>
      <c r="Z28" s="147">
        <f t="shared" si="7"/>
        <v>0</v>
      </c>
      <c r="AA28" s="147">
        <f>SUM(AA29:AA30)</f>
        <v>3923700</v>
      </c>
      <c r="AB28" s="198">
        <f t="shared" ref="AB28:AH28" si="8">SUM(AB29:AB30)</f>
        <v>3923700</v>
      </c>
      <c r="AC28" s="147">
        <f t="shared" si="8"/>
        <v>0</v>
      </c>
      <c r="AD28" s="147">
        <f t="shared" si="8"/>
        <v>0</v>
      </c>
      <c r="AE28" s="147">
        <f t="shared" si="8"/>
        <v>0</v>
      </c>
      <c r="AF28" s="147">
        <f t="shared" si="8"/>
        <v>0</v>
      </c>
      <c r="AG28" s="147">
        <f t="shared" si="8"/>
        <v>0</v>
      </c>
      <c r="AH28" s="147">
        <f t="shared" si="8"/>
        <v>0</v>
      </c>
      <c r="AI28" s="142" t="s">
        <v>171</v>
      </c>
    </row>
    <row r="29" spans="2:35" s="148" customFormat="1" x14ac:dyDescent="0.25">
      <c r="B29" s="149" t="s">
        <v>173</v>
      </c>
      <c r="C29" s="150"/>
      <c r="D29" s="150"/>
      <c r="E29" s="150"/>
      <c r="F29" s="150"/>
      <c r="G29" s="150"/>
      <c r="H29" s="150">
        <v>111</v>
      </c>
      <c r="I29" s="150">
        <v>211</v>
      </c>
      <c r="J29" s="150"/>
      <c r="K29" s="151">
        <f>L29</f>
        <v>3013594</v>
      </c>
      <c r="L29" s="199">
        <v>3013594</v>
      </c>
      <c r="M29" s="151"/>
      <c r="N29" s="151"/>
      <c r="O29" s="151"/>
      <c r="P29" s="151"/>
      <c r="Q29" s="151"/>
      <c r="R29" s="151"/>
      <c r="S29" s="151">
        <f>T29</f>
        <v>3013594</v>
      </c>
      <c r="T29" s="199">
        <v>3013594</v>
      </c>
      <c r="U29" s="151"/>
      <c r="V29" s="151"/>
      <c r="W29" s="151"/>
      <c r="X29" s="151"/>
      <c r="Y29" s="151"/>
      <c r="Z29" s="151"/>
      <c r="AA29" s="151">
        <f>AB29</f>
        <v>3013594</v>
      </c>
      <c r="AB29" s="199">
        <v>3013594</v>
      </c>
      <c r="AC29" s="151"/>
      <c r="AD29" s="151"/>
      <c r="AE29" s="151"/>
      <c r="AF29" s="151"/>
      <c r="AG29" s="151"/>
      <c r="AH29" s="151"/>
      <c r="AI29" s="152"/>
    </row>
    <row r="30" spans="2:35" s="148" customFormat="1" ht="45" customHeight="1" x14ac:dyDescent="0.25">
      <c r="B30" s="149" t="s">
        <v>174</v>
      </c>
      <c r="C30" s="150"/>
      <c r="D30" s="150"/>
      <c r="E30" s="150"/>
      <c r="F30" s="150"/>
      <c r="G30" s="150"/>
      <c r="H30" s="150">
        <v>119</v>
      </c>
      <c r="I30" s="150">
        <v>213</v>
      </c>
      <c r="J30" s="150"/>
      <c r="K30" s="151">
        <f>L30</f>
        <v>910106</v>
      </c>
      <c r="L30" s="199">
        <v>910106</v>
      </c>
      <c r="M30" s="151"/>
      <c r="N30" s="151"/>
      <c r="O30" s="151"/>
      <c r="P30" s="151"/>
      <c r="Q30" s="151"/>
      <c r="R30" s="151"/>
      <c r="S30" s="151">
        <f>T30</f>
        <v>910106</v>
      </c>
      <c r="T30" s="199">
        <v>910106</v>
      </c>
      <c r="U30" s="151"/>
      <c r="V30" s="151"/>
      <c r="W30" s="151"/>
      <c r="X30" s="151"/>
      <c r="Y30" s="151"/>
      <c r="Z30" s="151"/>
      <c r="AA30" s="151">
        <f>AB30</f>
        <v>910106</v>
      </c>
      <c r="AB30" s="199">
        <v>910106</v>
      </c>
      <c r="AC30" s="151"/>
      <c r="AD30" s="151"/>
      <c r="AE30" s="151"/>
      <c r="AF30" s="151"/>
      <c r="AG30" s="151"/>
      <c r="AH30" s="151"/>
      <c r="AI30" s="152"/>
    </row>
    <row r="31" spans="2:35" s="153" customFormat="1" ht="24" customHeight="1" x14ac:dyDescent="0.25">
      <c r="B31" s="145" t="s">
        <v>175</v>
      </c>
      <c r="C31" s="154"/>
      <c r="D31" s="154"/>
      <c r="E31" s="154"/>
      <c r="F31" s="154"/>
      <c r="G31" s="154"/>
      <c r="H31" s="154"/>
      <c r="I31" s="154"/>
      <c r="J31" s="154"/>
      <c r="K31" s="147">
        <f>SUM(K32:K35)</f>
        <v>0</v>
      </c>
      <c r="L31" s="200">
        <f t="shared" ref="L31:R31" si="9">SUM(L32:L35)</f>
        <v>0</v>
      </c>
      <c r="M31" s="147">
        <f t="shared" si="9"/>
        <v>0</v>
      </c>
      <c r="N31" s="147">
        <f t="shared" si="9"/>
        <v>0</v>
      </c>
      <c r="O31" s="147">
        <f t="shared" si="9"/>
        <v>0</v>
      </c>
      <c r="P31" s="147">
        <f t="shared" si="9"/>
        <v>0</v>
      </c>
      <c r="Q31" s="147">
        <f t="shared" si="9"/>
        <v>0</v>
      </c>
      <c r="R31" s="147">
        <f t="shared" si="9"/>
        <v>0</v>
      </c>
      <c r="S31" s="147">
        <f>SUM(S32:S35)</f>
        <v>0</v>
      </c>
      <c r="T31" s="200">
        <f t="shared" ref="T31:Z31" si="10">SUM(T32:T35)</f>
        <v>0</v>
      </c>
      <c r="U31" s="147">
        <f t="shared" si="10"/>
        <v>0</v>
      </c>
      <c r="V31" s="147">
        <f t="shared" si="10"/>
        <v>0</v>
      </c>
      <c r="W31" s="147">
        <f t="shared" si="10"/>
        <v>0</v>
      </c>
      <c r="X31" s="147">
        <f t="shared" si="10"/>
        <v>0</v>
      </c>
      <c r="Y31" s="147">
        <f t="shared" si="10"/>
        <v>0</v>
      </c>
      <c r="Z31" s="147">
        <f t="shared" si="10"/>
        <v>0</v>
      </c>
      <c r="AA31" s="147">
        <f>SUM(AA32:AA35)</f>
        <v>0</v>
      </c>
      <c r="AB31" s="200">
        <f t="shared" ref="AB31:AH31" si="11">SUM(AB32:AB35)</f>
        <v>0</v>
      </c>
      <c r="AC31" s="147">
        <f t="shared" si="11"/>
        <v>0</v>
      </c>
      <c r="AD31" s="147">
        <f t="shared" si="11"/>
        <v>0</v>
      </c>
      <c r="AE31" s="147">
        <f t="shared" si="11"/>
        <v>0</v>
      </c>
      <c r="AF31" s="147">
        <f t="shared" si="11"/>
        <v>0</v>
      </c>
      <c r="AG31" s="147">
        <f t="shared" si="11"/>
        <v>0</v>
      </c>
      <c r="AH31" s="147">
        <f t="shared" si="11"/>
        <v>0</v>
      </c>
      <c r="AI31" s="155"/>
    </row>
    <row r="32" spans="2:35" s="148" customFormat="1" ht="45" x14ac:dyDescent="0.25">
      <c r="B32" s="149" t="s">
        <v>176</v>
      </c>
      <c r="C32" s="150"/>
      <c r="D32" s="150"/>
      <c r="E32" s="150"/>
      <c r="F32" s="150"/>
      <c r="G32" s="150"/>
      <c r="H32" s="150">
        <v>112</v>
      </c>
      <c r="I32" s="150">
        <v>212</v>
      </c>
      <c r="J32" s="150"/>
      <c r="K32" s="151"/>
      <c r="L32" s="199"/>
      <c r="M32" s="151"/>
      <c r="N32" s="151"/>
      <c r="O32" s="151"/>
      <c r="P32" s="151"/>
      <c r="Q32" s="151"/>
      <c r="R32" s="151"/>
      <c r="S32" s="151"/>
      <c r="T32" s="199"/>
      <c r="U32" s="151"/>
      <c r="V32" s="151"/>
      <c r="W32" s="151"/>
      <c r="X32" s="151"/>
      <c r="Y32" s="151"/>
      <c r="Z32" s="151"/>
      <c r="AA32" s="151"/>
      <c r="AB32" s="199"/>
      <c r="AC32" s="151"/>
      <c r="AD32" s="151"/>
      <c r="AE32" s="151"/>
      <c r="AF32" s="151"/>
      <c r="AG32" s="151"/>
      <c r="AH32" s="151"/>
      <c r="AI32" s="152"/>
    </row>
    <row r="33" spans="2:35" s="148" customFormat="1" ht="33.75" x14ac:dyDescent="0.25">
      <c r="B33" s="149" t="s">
        <v>177</v>
      </c>
      <c r="C33" s="150"/>
      <c r="D33" s="150"/>
      <c r="E33" s="150"/>
      <c r="F33" s="150"/>
      <c r="G33" s="150"/>
      <c r="H33" s="150">
        <v>112</v>
      </c>
      <c r="I33" s="150">
        <v>222</v>
      </c>
      <c r="J33" s="150"/>
      <c r="K33" s="151"/>
      <c r="L33" s="199"/>
      <c r="M33" s="151"/>
      <c r="N33" s="151"/>
      <c r="O33" s="151"/>
      <c r="P33" s="151"/>
      <c r="Q33" s="151"/>
      <c r="R33" s="151"/>
      <c r="S33" s="151"/>
      <c r="T33" s="199"/>
      <c r="U33" s="151"/>
      <c r="V33" s="151"/>
      <c r="W33" s="151"/>
      <c r="X33" s="151"/>
      <c r="Y33" s="151"/>
      <c r="Z33" s="151"/>
      <c r="AA33" s="151"/>
      <c r="AB33" s="199"/>
      <c r="AC33" s="151"/>
      <c r="AD33" s="151"/>
      <c r="AE33" s="151"/>
      <c r="AF33" s="151"/>
      <c r="AG33" s="151"/>
      <c r="AH33" s="151"/>
      <c r="AI33" s="152"/>
    </row>
    <row r="34" spans="2:35" s="148" customFormat="1" ht="56.25" x14ac:dyDescent="0.25">
      <c r="B34" s="149" t="s">
        <v>178</v>
      </c>
      <c r="C34" s="150"/>
      <c r="D34" s="150"/>
      <c r="E34" s="150"/>
      <c r="F34" s="150"/>
      <c r="G34" s="150"/>
      <c r="H34" s="150">
        <v>112</v>
      </c>
      <c r="I34" s="150">
        <v>226</v>
      </c>
      <c r="J34" s="150" t="s">
        <v>129</v>
      </c>
      <c r="K34" s="151"/>
      <c r="L34" s="199"/>
      <c r="M34" s="151"/>
      <c r="N34" s="151"/>
      <c r="O34" s="151"/>
      <c r="P34" s="151"/>
      <c r="Q34" s="151"/>
      <c r="R34" s="151"/>
      <c r="S34" s="151"/>
      <c r="T34" s="199"/>
      <c r="U34" s="151"/>
      <c r="V34" s="151"/>
      <c r="W34" s="151"/>
      <c r="X34" s="151"/>
      <c r="Y34" s="151"/>
      <c r="Z34" s="151"/>
      <c r="AA34" s="151"/>
      <c r="AB34" s="199"/>
      <c r="AC34" s="151"/>
      <c r="AD34" s="151"/>
      <c r="AE34" s="151"/>
      <c r="AF34" s="151"/>
      <c r="AG34" s="151"/>
      <c r="AH34" s="151"/>
      <c r="AI34" s="152"/>
    </row>
    <row r="35" spans="2:35" s="54" customFormat="1" x14ac:dyDescent="0.25">
      <c r="B35" s="79"/>
      <c r="C35" s="78"/>
      <c r="D35" s="78"/>
      <c r="E35" s="78"/>
      <c r="F35" s="78"/>
      <c r="G35" s="78"/>
      <c r="H35" s="78"/>
      <c r="I35" s="78"/>
      <c r="J35" s="78"/>
      <c r="K35" s="143"/>
      <c r="L35" s="197"/>
      <c r="M35" s="143"/>
      <c r="N35" s="143"/>
      <c r="O35" s="143"/>
      <c r="P35" s="143"/>
      <c r="Q35" s="143"/>
      <c r="R35" s="143"/>
      <c r="S35" s="143"/>
      <c r="T35" s="197"/>
      <c r="U35" s="143"/>
      <c r="V35" s="143"/>
      <c r="W35" s="143"/>
      <c r="X35" s="143"/>
      <c r="Y35" s="143"/>
      <c r="Z35" s="143"/>
      <c r="AA35" s="143"/>
      <c r="AB35" s="197"/>
      <c r="AC35" s="143"/>
      <c r="AD35" s="143"/>
      <c r="AE35" s="143"/>
      <c r="AF35" s="143"/>
      <c r="AG35" s="143"/>
      <c r="AH35" s="143"/>
      <c r="AI35" s="135"/>
    </row>
    <row r="36" spans="2:35" s="140" customFormat="1" ht="21" x14ac:dyDescent="0.25">
      <c r="B36" s="75" t="s">
        <v>179</v>
      </c>
      <c r="C36" s="80">
        <v>220</v>
      </c>
      <c r="D36" s="80"/>
      <c r="E36" s="80"/>
      <c r="F36" s="80"/>
      <c r="G36" s="80"/>
      <c r="H36" s="80"/>
      <c r="I36" s="80"/>
      <c r="J36" s="80"/>
      <c r="K36" s="144">
        <f>SUM(K38:K41)</f>
        <v>10000</v>
      </c>
      <c r="L36" s="198">
        <f t="shared" ref="L36:R36" si="12">SUM(L38:L41)</f>
        <v>10000</v>
      </c>
      <c r="M36" s="144">
        <f t="shared" si="12"/>
        <v>0</v>
      </c>
      <c r="N36" s="144">
        <f t="shared" si="12"/>
        <v>0</v>
      </c>
      <c r="O36" s="144">
        <f t="shared" si="12"/>
        <v>0</v>
      </c>
      <c r="P36" s="144">
        <f t="shared" si="12"/>
        <v>0</v>
      </c>
      <c r="Q36" s="144">
        <f t="shared" si="12"/>
        <v>0</v>
      </c>
      <c r="R36" s="144">
        <f t="shared" si="12"/>
        <v>0</v>
      </c>
      <c r="S36" s="144">
        <f>SUM(S38:S41)</f>
        <v>10000</v>
      </c>
      <c r="T36" s="198">
        <f t="shared" ref="T36:Z36" si="13">SUM(T38:T41)</f>
        <v>10000</v>
      </c>
      <c r="U36" s="144">
        <f t="shared" si="13"/>
        <v>0</v>
      </c>
      <c r="V36" s="144">
        <f t="shared" si="13"/>
        <v>0</v>
      </c>
      <c r="W36" s="144">
        <f t="shared" si="13"/>
        <v>0</v>
      </c>
      <c r="X36" s="144">
        <f t="shared" si="13"/>
        <v>0</v>
      </c>
      <c r="Y36" s="144">
        <f t="shared" si="13"/>
        <v>0</v>
      </c>
      <c r="Z36" s="144">
        <f t="shared" si="13"/>
        <v>0</v>
      </c>
      <c r="AA36" s="144">
        <f>SUM(AA38:AA41)</f>
        <v>10000</v>
      </c>
      <c r="AB36" s="198">
        <f t="shared" ref="AB36:AH36" si="14">SUM(AB38:AB41)</f>
        <v>10000</v>
      </c>
      <c r="AC36" s="144">
        <f t="shared" si="14"/>
        <v>0</v>
      </c>
      <c r="AD36" s="144">
        <f t="shared" si="14"/>
        <v>0</v>
      </c>
      <c r="AE36" s="144">
        <f t="shared" si="14"/>
        <v>0</v>
      </c>
      <c r="AF36" s="144">
        <f t="shared" si="14"/>
        <v>0</v>
      </c>
      <c r="AG36" s="144">
        <f t="shared" si="14"/>
        <v>0</v>
      </c>
      <c r="AH36" s="144">
        <f t="shared" si="14"/>
        <v>0</v>
      </c>
      <c r="AI36" s="142" t="s">
        <v>180</v>
      </c>
    </row>
    <row r="37" spans="2:35" s="54" customFormat="1" x14ac:dyDescent="0.25">
      <c r="B37" s="79" t="s">
        <v>23</v>
      </c>
      <c r="C37" s="81"/>
      <c r="D37" s="81"/>
      <c r="E37" s="81"/>
      <c r="F37" s="81"/>
      <c r="G37" s="81"/>
      <c r="H37" s="81"/>
      <c r="I37" s="81"/>
      <c r="J37" s="81"/>
      <c r="K37" s="143"/>
      <c r="L37" s="201"/>
      <c r="M37" s="143"/>
      <c r="N37" s="143"/>
      <c r="O37" s="143"/>
      <c r="P37" s="143"/>
      <c r="Q37" s="143"/>
      <c r="R37" s="143"/>
      <c r="S37" s="143"/>
      <c r="T37" s="201"/>
      <c r="U37" s="143"/>
      <c r="V37" s="143"/>
      <c r="W37" s="143"/>
      <c r="X37" s="143"/>
      <c r="Y37" s="143"/>
      <c r="Z37" s="143"/>
      <c r="AA37" s="143"/>
      <c r="AB37" s="201"/>
      <c r="AC37" s="143"/>
      <c r="AD37" s="143"/>
      <c r="AE37" s="143"/>
      <c r="AF37" s="143"/>
      <c r="AG37" s="143"/>
      <c r="AH37" s="143"/>
      <c r="AI37" s="135"/>
    </row>
    <row r="38" spans="2:35" s="156" customFormat="1" ht="50.25" customHeight="1" x14ac:dyDescent="0.25">
      <c r="B38" s="79" t="s">
        <v>181</v>
      </c>
      <c r="C38" s="78"/>
      <c r="D38" s="78"/>
      <c r="E38" s="78"/>
      <c r="F38" s="78"/>
      <c r="G38" s="78"/>
      <c r="H38" s="78">
        <v>321</v>
      </c>
      <c r="I38" s="78">
        <v>264</v>
      </c>
      <c r="J38" s="78"/>
      <c r="K38" s="143"/>
      <c r="L38" s="197"/>
      <c r="M38" s="143"/>
      <c r="N38" s="143"/>
      <c r="O38" s="143"/>
      <c r="P38" s="143"/>
      <c r="Q38" s="143"/>
      <c r="R38" s="143"/>
      <c r="S38" s="143"/>
      <c r="T38" s="197"/>
      <c r="U38" s="143"/>
      <c r="V38" s="143"/>
      <c r="W38" s="143"/>
      <c r="X38" s="143"/>
      <c r="Y38" s="143"/>
      <c r="Z38" s="143"/>
      <c r="AA38" s="143"/>
      <c r="AB38" s="197"/>
      <c r="AC38" s="143"/>
      <c r="AD38" s="143"/>
      <c r="AE38" s="143"/>
      <c r="AF38" s="143"/>
      <c r="AG38" s="143"/>
      <c r="AH38" s="143"/>
      <c r="AI38" s="135"/>
    </row>
    <row r="39" spans="2:35" s="156" customFormat="1" ht="95.25" customHeight="1" x14ac:dyDescent="0.25">
      <c r="B39" s="149" t="s">
        <v>258</v>
      </c>
      <c r="C39" s="78"/>
      <c r="D39" s="78"/>
      <c r="E39" s="78"/>
      <c r="F39" s="78"/>
      <c r="G39" s="78"/>
      <c r="H39" s="78">
        <v>111</v>
      </c>
      <c r="I39" s="78">
        <v>266</v>
      </c>
      <c r="J39" s="223" t="s">
        <v>259</v>
      </c>
      <c r="K39" s="143">
        <f>L39</f>
        <v>10000</v>
      </c>
      <c r="L39" s="197">
        <v>10000</v>
      </c>
      <c r="M39" s="143"/>
      <c r="N39" s="143"/>
      <c r="O39" s="143"/>
      <c r="P39" s="143"/>
      <c r="Q39" s="143"/>
      <c r="R39" s="143"/>
      <c r="S39" s="143">
        <f>T39</f>
        <v>10000</v>
      </c>
      <c r="T39" s="197">
        <v>10000</v>
      </c>
      <c r="U39" s="143"/>
      <c r="V39" s="143"/>
      <c r="W39" s="143"/>
      <c r="X39" s="143"/>
      <c r="Y39" s="143"/>
      <c r="Z39" s="143"/>
      <c r="AA39" s="143">
        <f>AB39</f>
        <v>10000</v>
      </c>
      <c r="AB39" s="197">
        <v>10000</v>
      </c>
      <c r="AC39" s="143"/>
      <c r="AD39" s="143"/>
      <c r="AE39" s="143"/>
      <c r="AF39" s="143"/>
      <c r="AG39" s="143"/>
      <c r="AH39" s="143"/>
      <c r="AI39" s="135"/>
    </row>
    <row r="40" spans="2:35" s="156" customFormat="1" ht="50.25" customHeight="1" x14ac:dyDescent="0.25">
      <c r="B40" s="79" t="s">
        <v>182</v>
      </c>
      <c r="C40" s="78"/>
      <c r="D40" s="78"/>
      <c r="E40" s="78"/>
      <c r="F40" s="78"/>
      <c r="G40" s="78"/>
      <c r="H40" s="78">
        <v>119</v>
      </c>
      <c r="I40" s="78">
        <v>266</v>
      </c>
      <c r="J40" s="78"/>
      <c r="K40" s="143"/>
      <c r="L40" s="197"/>
      <c r="M40" s="143"/>
      <c r="N40" s="143"/>
      <c r="O40" s="143"/>
      <c r="P40" s="143"/>
      <c r="Q40" s="143"/>
      <c r="R40" s="143"/>
      <c r="S40" s="143"/>
      <c r="T40" s="197"/>
      <c r="U40" s="143"/>
      <c r="V40" s="143"/>
      <c r="W40" s="143"/>
      <c r="X40" s="143"/>
      <c r="Y40" s="143"/>
      <c r="Z40" s="143"/>
      <c r="AA40" s="143"/>
      <c r="AB40" s="197"/>
      <c r="AC40" s="143"/>
      <c r="AD40" s="143"/>
      <c r="AE40" s="143"/>
      <c r="AF40" s="143"/>
      <c r="AG40" s="143"/>
      <c r="AH40" s="143"/>
      <c r="AI40" s="135"/>
    </row>
    <row r="41" spans="2:35" s="54" customFormat="1" x14ac:dyDescent="0.25">
      <c r="B41" s="79"/>
      <c r="C41" s="81"/>
      <c r="D41" s="81"/>
      <c r="E41" s="81"/>
      <c r="F41" s="81"/>
      <c r="G41" s="81"/>
      <c r="H41" s="81"/>
      <c r="I41" s="81"/>
      <c r="J41" s="81"/>
      <c r="K41" s="143"/>
      <c r="L41" s="201"/>
      <c r="M41" s="143"/>
      <c r="N41" s="143"/>
      <c r="O41" s="143"/>
      <c r="P41" s="143"/>
      <c r="Q41" s="143"/>
      <c r="R41" s="143"/>
      <c r="S41" s="143"/>
      <c r="T41" s="201"/>
      <c r="U41" s="143"/>
      <c r="V41" s="143"/>
      <c r="W41" s="143"/>
      <c r="X41" s="143"/>
      <c r="Y41" s="143"/>
      <c r="Z41" s="143"/>
      <c r="AA41" s="143"/>
      <c r="AB41" s="201"/>
      <c r="AC41" s="143"/>
      <c r="AD41" s="143"/>
      <c r="AE41" s="143"/>
      <c r="AF41" s="143"/>
      <c r="AG41" s="143"/>
      <c r="AH41" s="143"/>
      <c r="AI41" s="135"/>
    </row>
    <row r="42" spans="2:35" s="140" customFormat="1" ht="21" x14ac:dyDescent="0.25">
      <c r="B42" s="75" t="s">
        <v>183</v>
      </c>
      <c r="C42" s="80">
        <v>230</v>
      </c>
      <c r="D42" s="80"/>
      <c r="E42" s="80"/>
      <c r="F42" s="80"/>
      <c r="G42" s="80"/>
      <c r="H42" s="80"/>
      <c r="I42" s="80"/>
      <c r="J42" s="80"/>
      <c r="K42" s="144">
        <f>SUM(K44:K47)</f>
        <v>17200</v>
      </c>
      <c r="L42" s="198">
        <f t="shared" ref="L42:R42" si="15">SUM(L44:L47)</f>
        <v>17200</v>
      </c>
      <c r="M42" s="144">
        <f t="shared" si="15"/>
        <v>0</v>
      </c>
      <c r="N42" s="144">
        <f t="shared" si="15"/>
        <v>0</v>
      </c>
      <c r="O42" s="144">
        <f t="shared" si="15"/>
        <v>0</v>
      </c>
      <c r="P42" s="144">
        <f t="shared" si="15"/>
        <v>0</v>
      </c>
      <c r="Q42" s="144">
        <f t="shared" si="15"/>
        <v>0</v>
      </c>
      <c r="R42" s="144">
        <f t="shared" si="15"/>
        <v>0</v>
      </c>
      <c r="S42" s="144">
        <f>SUM(S44:S47)</f>
        <v>17200</v>
      </c>
      <c r="T42" s="198">
        <f t="shared" ref="T42:Z42" si="16">SUM(T44:T47)</f>
        <v>17200</v>
      </c>
      <c r="U42" s="144">
        <f t="shared" si="16"/>
        <v>0</v>
      </c>
      <c r="V42" s="144">
        <f t="shared" si="16"/>
        <v>0</v>
      </c>
      <c r="W42" s="144">
        <f t="shared" si="16"/>
        <v>0</v>
      </c>
      <c r="X42" s="144">
        <f t="shared" si="16"/>
        <v>0</v>
      </c>
      <c r="Y42" s="144">
        <f t="shared" si="16"/>
        <v>0</v>
      </c>
      <c r="Z42" s="144">
        <f t="shared" si="16"/>
        <v>0</v>
      </c>
      <c r="AA42" s="144">
        <f>SUM(AA44:AA47)</f>
        <v>17200</v>
      </c>
      <c r="AB42" s="198">
        <f t="shared" ref="AB42:AH42" si="17">SUM(AB44:AB47)</f>
        <v>17200</v>
      </c>
      <c r="AC42" s="144">
        <f t="shared" si="17"/>
        <v>0</v>
      </c>
      <c r="AD42" s="144">
        <f t="shared" si="17"/>
        <v>0</v>
      </c>
      <c r="AE42" s="144">
        <f t="shared" si="17"/>
        <v>0</v>
      </c>
      <c r="AF42" s="144">
        <f t="shared" si="17"/>
        <v>0</v>
      </c>
      <c r="AG42" s="144">
        <f t="shared" si="17"/>
        <v>0</v>
      </c>
      <c r="AH42" s="144">
        <f t="shared" si="17"/>
        <v>0</v>
      </c>
      <c r="AI42" s="142" t="s">
        <v>184</v>
      </c>
    </row>
    <row r="43" spans="2:35" s="54" customFormat="1" x14ac:dyDescent="0.25">
      <c r="B43" s="79" t="s">
        <v>23</v>
      </c>
      <c r="C43" s="81"/>
      <c r="D43" s="81"/>
      <c r="E43" s="81"/>
      <c r="F43" s="81"/>
      <c r="G43" s="81"/>
      <c r="H43" s="81"/>
      <c r="I43" s="81"/>
      <c r="J43" s="81"/>
      <c r="K43" s="143"/>
      <c r="L43" s="201"/>
      <c r="M43" s="143"/>
      <c r="N43" s="143"/>
      <c r="O43" s="143"/>
      <c r="P43" s="143"/>
      <c r="Q43" s="143"/>
      <c r="R43" s="143"/>
      <c r="S43" s="143"/>
      <c r="T43" s="201"/>
      <c r="U43" s="143"/>
      <c r="V43" s="143"/>
      <c r="W43" s="143"/>
      <c r="X43" s="143"/>
      <c r="Y43" s="143"/>
      <c r="Z43" s="143"/>
      <c r="AA43" s="143"/>
      <c r="AB43" s="201"/>
      <c r="AC43" s="143"/>
      <c r="AD43" s="143"/>
      <c r="AE43" s="143"/>
      <c r="AF43" s="143"/>
      <c r="AG43" s="143"/>
      <c r="AH43" s="143"/>
      <c r="AI43" s="135"/>
    </row>
    <row r="44" spans="2:35" s="54" customFormat="1" ht="27" customHeight="1" x14ac:dyDescent="0.25">
      <c r="B44" s="79" t="s">
        <v>185</v>
      </c>
      <c r="C44" s="81"/>
      <c r="D44" s="81"/>
      <c r="E44" s="81"/>
      <c r="F44" s="81"/>
      <c r="G44" s="81"/>
      <c r="H44" s="81">
        <v>851</v>
      </c>
      <c r="I44" s="81">
        <v>291</v>
      </c>
      <c r="J44" s="81"/>
      <c r="K44" s="143"/>
      <c r="L44" s="201"/>
      <c r="M44" s="143"/>
      <c r="N44" s="143"/>
      <c r="O44" s="143"/>
      <c r="P44" s="143"/>
      <c r="Q44" s="143"/>
      <c r="R44" s="143"/>
      <c r="S44" s="143"/>
      <c r="T44" s="201"/>
      <c r="U44" s="143"/>
      <c r="V44" s="143"/>
      <c r="W44" s="143"/>
      <c r="X44" s="143"/>
      <c r="Y44" s="143"/>
      <c r="Z44" s="143"/>
      <c r="AA44" s="143"/>
      <c r="AB44" s="201"/>
      <c r="AC44" s="143"/>
      <c r="AD44" s="143"/>
      <c r="AE44" s="143"/>
      <c r="AF44" s="143"/>
      <c r="AG44" s="143"/>
      <c r="AH44" s="143"/>
      <c r="AI44" s="135"/>
    </row>
    <row r="45" spans="2:35" s="54" customFormat="1" ht="24" customHeight="1" x14ac:dyDescent="0.25">
      <c r="B45" s="79" t="s">
        <v>186</v>
      </c>
      <c r="C45" s="81"/>
      <c r="D45" s="81"/>
      <c r="E45" s="81"/>
      <c r="F45" s="81"/>
      <c r="G45" s="81"/>
      <c r="H45" s="81">
        <v>852</v>
      </c>
      <c r="I45" s="81">
        <v>291</v>
      </c>
      <c r="J45" s="81"/>
      <c r="K45" s="143"/>
      <c r="L45" s="201"/>
      <c r="M45" s="143"/>
      <c r="N45" s="143"/>
      <c r="O45" s="143"/>
      <c r="P45" s="143"/>
      <c r="Q45" s="143"/>
      <c r="R45" s="143"/>
      <c r="S45" s="143"/>
      <c r="T45" s="201"/>
      <c r="U45" s="143"/>
      <c r="V45" s="143"/>
      <c r="W45" s="143"/>
      <c r="X45" s="143"/>
      <c r="Y45" s="143"/>
      <c r="Z45" s="143"/>
      <c r="AA45" s="143"/>
      <c r="AB45" s="201"/>
      <c r="AC45" s="143"/>
      <c r="AD45" s="143"/>
      <c r="AE45" s="143"/>
      <c r="AF45" s="143"/>
      <c r="AG45" s="143"/>
      <c r="AH45" s="143"/>
      <c r="AI45" s="135"/>
    </row>
    <row r="46" spans="2:35" s="54" customFormat="1" ht="38.25" customHeight="1" x14ac:dyDescent="0.25">
      <c r="B46" s="79" t="s">
        <v>187</v>
      </c>
      <c r="C46" s="81"/>
      <c r="D46" s="81"/>
      <c r="E46" s="81"/>
      <c r="F46" s="81"/>
      <c r="G46" s="81"/>
      <c r="H46" s="81">
        <v>853</v>
      </c>
      <c r="I46" s="81">
        <v>291</v>
      </c>
      <c r="J46" s="81"/>
      <c r="K46" s="143">
        <f>L46</f>
        <v>17200</v>
      </c>
      <c r="L46" s="201">
        <v>17200</v>
      </c>
      <c r="M46" s="143"/>
      <c r="N46" s="143"/>
      <c r="O46" s="143"/>
      <c r="P46" s="143"/>
      <c r="Q46" s="143"/>
      <c r="R46" s="143"/>
      <c r="S46" s="143">
        <f>T46</f>
        <v>17200</v>
      </c>
      <c r="T46" s="201">
        <v>17200</v>
      </c>
      <c r="U46" s="143"/>
      <c r="V46" s="143"/>
      <c r="W46" s="143"/>
      <c r="X46" s="143"/>
      <c r="Y46" s="143"/>
      <c r="Z46" s="143"/>
      <c r="AA46" s="143">
        <f>AB46</f>
        <v>17200</v>
      </c>
      <c r="AB46" s="201">
        <v>17200</v>
      </c>
      <c r="AC46" s="143"/>
      <c r="AD46" s="143"/>
      <c r="AE46" s="143"/>
      <c r="AF46" s="143"/>
      <c r="AG46" s="143"/>
      <c r="AH46" s="143"/>
      <c r="AI46" s="135"/>
    </row>
    <row r="47" spans="2:35" s="54" customFormat="1" x14ac:dyDescent="0.25">
      <c r="B47" s="79"/>
      <c r="C47" s="81"/>
      <c r="D47" s="81"/>
      <c r="E47" s="81"/>
      <c r="F47" s="81"/>
      <c r="G47" s="81"/>
      <c r="H47" s="81"/>
      <c r="I47" s="81"/>
      <c r="J47" s="81"/>
      <c r="K47" s="143"/>
      <c r="L47" s="201"/>
      <c r="M47" s="143"/>
      <c r="N47" s="143"/>
      <c r="O47" s="143"/>
      <c r="P47" s="143"/>
      <c r="Q47" s="143"/>
      <c r="R47" s="143"/>
      <c r="S47" s="143"/>
      <c r="T47" s="201"/>
      <c r="U47" s="143"/>
      <c r="V47" s="143"/>
      <c r="W47" s="143"/>
      <c r="X47" s="143"/>
      <c r="Y47" s="143"/>
      <c r="Z47" s="143"/>
      <c r="AA47" s="143"/>
      <c r="AB47" s="201"/>
      <c r="AC47" s="143"/>
      <c r="AD47" s="143"/>
      <c r="AE47" s="143"/>
      <c r="AF47" s="143"/>
      <c r="AG47" s="143"/>
      <c r="AH47" s="143"/>
      <c r="AI47" s="135"/>
    </row>
    <row r="48" spans="2:35" s="140" customFormat="1" ht="21" x14ac:dyDescent="0.25">
      <c r="B48" s="75" t="s">
        <v>65</v>
      </c>
      <c r="C48" s="80">
        <v>240</v>
      </c>
      <c r="D48" s="80"/>
      <c r="E48" s="80"/>
      <c r="F48" s="80"/>
      <c r="G48" s="80"/>
      <c r="H48" s="80"/>
      <c r="I48" s="80"/>
      <c r="J48" s="80"/>
      <c r="K48" s="141"/>
      <c r="L48" s="198"/>
      <c r="M48" s="141"/>
      <c r="N48" s="141"/>
      <c r="O48" s="141"/>
      <c r="P48" s="141"/>
      <c r="Q48" s="141"/>
      <c r="R48" s="141"/>
      <c r="S48" s="141"/>
      <c r="T48" s="198"/>
      <c r="U48" s="141"/>
      <c r="V48" s="141"/>
      <c r="W48" s="141"/>
      <c r="X48" s="141"/>
      <c r="Y48" s="141"/>
      <c r="Z48" s="141"/>
      <c r="AA48" s="141"/>
      <c r="AB48" s="198"/>
      <c r="AC48" s="141"/>
      <c r="AD48" s="141"/>
      <c r="AE48" s="141"/>
      <c r="AF48" s="141"/>
      <c r="AG48" s="141"/>
      <c r="AH48" s="141"/>
      <c r="AI48" s="142" t="s">
        <v>188</v>
      </c>
    </row>
    <row r="49" spans="2:35" s="54" customFormat="1" x14ac:dyDescent="0.25">
      <c r="B49" s="82"/>
      <c r="C49" s="83"/>
      <c r="D49" s="83"/>
      <c r="E49" s="83"/>
      <c r="F49" s="83"/>
      <c r="G49" s="83"/>
      <c r="H49" s="83"/>
      <c r="I49" s="83"/>
      <c r="J49" s="83"/>
      <c r="K49" s="157"/>
      <c r="L49" s="196"/>
      <c r="M49" s="157"/>
      <c r="N49" s="157"/>
      <c r="O49" s="157"/>
      <c r="P49" s="157"/>
      <c r="Q49" s="157"/>
      <c r="R49" s="157"/>
      <c r="S49" s="157"/>
      <c r="T49" s="196"/>
      <c r="U49" s="157"/>
      <c r="V49" s="157"/>
      <c r="W49" s="157"/>
      <c r="X49" s="157"/>
      <c r="Y49" s="157"/>
      <c r="Z49" s="157"/>
      <c r="AA49" s="157"/>
      <c r="AB49" s="196"/>
      <c r="AC49" s="157"/>
      <c r="AD49" s="157"/>
      <c r="AE49" s="157"/>
      <c r="AF49" s="157"/>
      <c r="AG49" s="157"/>
      <c r="AH49" s="157"/>
      <c r="AI49" s="135"/>
    </row>
    <row r="50" spans="2:35" s="140" customFormat="1" ht="56.25" x14ac:dyDescent="0.25">
      <c r="B50" s="84" t="s">
        <v>189</v>
      </c>
      <c r="C50" s="80">
        <v>250</v>
      </c>
      <c r="D50" s="80"/>
      <c r="E50" s="80"/>
      <c r="F50" s="80"/>
      <c r="G50" s="80"/>
      <c r="H50" s="80"/>
      <c r="I50" s="80"/>
      <c r="J50" s="80"/>
      <c r="K50" s="141"/>
      <c r="L50" s="198"/>
      <c r="M50" s="141"/>
      <c r="N50" s="141"/>
      <c r="O50" s="141"/>
      <c r="P50" s="141"/>
      <c r="Q50" s="141"/>
      <c r="R50" s="141"/>
      <c r="S50" s="141"/>
      <c r="T50" s="198"/>
      <c r="U50" s="141"/>
      <c r="V50" s="141"/>
      <c r="W50" s="141"/>
      <c r="X50" s="141"/>
      <c r="Y50" s="141"/>
      <c r="Z50" s="141"/>
      <c r="AA50" s="141"/>
      <c r="AB50" s="198"/>
      <c r="AC50" s="141"/>
      <c r="AD50" s="141"/>
      <c r="AE50" s="141"/>
      <c r="AF50" s="141"/>
      <c r="AG50" s="141"/>
      <c r="AH50" s="141"/>
      <c r="AI50" s="142" t="s">
        <v>190</v>
      </c>
    </row>
    <row r="51" spans="2:35" s="54" customFormat="1" x14ac:dyDescent="0.25">
      <c r="B51" s="82"/>
      <c r="C51" s="83"/>
      <c r="D51" s="83"/>
      <c r="E51" s="83"/>
      <c r="F51" s="83"/>
      <c r="G51" s="83"/>
      <c r="H51" s="83"/>
      <c r="I51" s="83"/>
      <c r="J51" s="83"/>
      <c r="K51" s="158"/>
      <c r="L51" s="196"/>
      <c r="M51" s="158"/>
      <c r="N51" s="158"/>
      <c r="O51" s="158"/>
      <c r="P51" s="158"/>
      <c r="Q51" s="158"/>
      <c r="R51" s="158"/>
      <c r="S51" s="158"/>
      <c r="T51" s="196"/>
      <c r="U51" s="158"/>
      <c r="V51" s="158"/>
      <c r="W51" s="158"/>
      <c r="X51" s="158"/>
      <c r="Y51" s="158"/>
      <c r="Z51" s="158"/>
      <c r="AA51" s="158"/>
      <c r="AB51" s="196"/>
      <c r="AC51" s="158"/>
      <c r="AD51" s="158"/>
      <c r="AE51" s="158"/>
      <c r="AF51" s="158"/>
      <c r="AG51" s="158"/>
      <c r="AH51" s="158"/>
      <c r="AI51" s="135"/>
    </row>
    <row r="52" spans="2:35" s="140" customFormat="1" ht="21" x14ac:dyDescent="0.25">
      <c r="B52" s="75" t="s">
        <v>191</v>
      </c>
      <c r="C52" s="80">
        <v>260</v>
      </c>
      <c r="D52" s="80" t="s">
        <v>55</v>
      </c>
      <c r="E52" s="80" t="s">
        <v>55</v>
      </c>
      <c r="F52" s="80" t="s">
        <v>55</v>
      </c>
      <c r="G52" s="80" t="s">
        <v>55</v>
      </c>
      <c r="H52" s="80" t="s">
        <v>55</v>
      </c>
      <c r="I52" s="80" t="s">
        <v>55</v>
      </c>
      <c r="J52" s="80" t="s">
        <v>55</v>
      </c>
      <c r="K52" s="144">
        <f t="shared" ref="K52:AH52" si="18">K53+K54+K55+K60+K61+K77+K87+K88+K91+K92+K101</f>
        <v>374300</v>
      </c>
      <c r="L52" s="144">
        <f t="shared" si="18"/>
        <v>374300</v>
      </c>
      <c r="M52" s="144">
        <f t="shared" si="18"/>
        <v>0</v>
      </c>
      <c r="N52" s="144">
        <f t="shared" si="18"/>
        <v>0</v>
      </c>
      <c r="O52" s="144">
        <f t="shared" si="18"/>
        <v>0</v>
      </c>
      <c r="P52" s="144">
        <f t="shared" si="18"/>
        <v>0</v>
      </c>
      <c r="Q52" s="144">
        <f t="shared" si="18"/>
        <v>0</v>
      </c>
      <c r="R52" s="144">
        <f t="shared" si="18"/>
        <v>0</v>
      </c>
      <c r="S52" s="144">
        <f t="shared" si="18"/>
        <v>349000</v>
      </c>
      <c r="T52" s="198">
        <f t="shared" si="18"/>
        <v>349000</v>
      </c>
      <c r="U52" s="144">
        <f t="shared" si="18"/>
        <v>0</v>
      </c>
      <c r="V52" s="144">
        <f t="shared" si="18"/>
        <v>0</v>
      </c>
      <c r="W52" s="144">
        <f t="shared" si="18"/>
        <v>0</v>
      </c>
      <c r="X52" s="144">
        <f t="shared" si="18"/>
        <v>0</v>
      </c>
      <c r="Y52" s="144">
        <f t="shared" si="18"/>
        <v>0</v>
      </c>
      <c r="Z52" s="144">
        <f t="shared" si="18"/>
        <v>0</v>
      </c>
      <c r="AA52" s="144">
        <f t="shared" si="18"/>
        <v>349000</v>
      </c>
      <c r="AB52" s="198">
        <f t="shared" si="18"/>
        <v>349000</v>
      </c>
      <c r="AC52" s="144">
        <f t="shared" si="18"/>
        <v>0</v>
      </c>
      <c r="AD52" s="144">
        <f t="shared" si="18"/>
        <v>0</v>
      </c>
      <c r="AE52" s="144">
        <f t="shared" si="18"/>
        <v>0</v>
      </c>
      <c r="AF52" s="144">
        <f t="shared" si="18"/>
        <v>0</v>
      </c>
      <c r="AG52" s="144">
        <f t="shared" si="18"/>
        <v>0</v>
      </c>
      <c r="AH52" s="144">
        <f t="shared" si="18"/>
        <v>0</v>
      </c>
      <c r="AI52" s="142" t="s">
        <v>192</v>
      </c>
    </row>
    <row r="53" spans="2:35" s="153" customFormat="1" x14ac:dyDescent="0.25">
      <c r="B53" s="145" t="s">
        <v>193</v>
      </c>
      <c r="C53" s="83"/>
      <c r="D53" s="83"/>
      <c r="E53" s="83"/>
      <c r="F53" s="83"/>
      <c r="G53" s="83"/>
      <c r="H53" s="83">
        <v>244</v>
      </c>
      <c r="I53" s="83">
        <v>221</v>
      </c>
      <c r="J53" s="83"/>
      <c r="K53" s="157">
        <f>L53</f>
        <v>35000</v>
      </c>
      <c r="L53" s="196">
        <v>35000</v>
      </c>
      <c r="M53" s="157"/>
      <c r="N53" s="157"/>
      <c r="O53" s="157"/>
      <c r="P53" s="157"/>
      <c r="Q53" s="157"/>
      <c r="R53" s="157"/>
      <c r="S53" s="157">
        <f>T53</f>
        <v>35000</v>
      </c>
      <c r="T53" s="196">
        <v>35000</v>
      </c>
      <c r="U53" s="157"/>
      <c r="V53" s="157"/>
      <c r="W53" s="157"/>
      <c r="X53" s="157"/>
      <c r="Y53" s="157"/>
      <c r="Z53" s="157"/>
      <c r="AA53" s="157">
        <f>AB53</f>
        <v>35000</v>
      </c>
      <c r="AB53" s="196">
        <v>35000</v>
      </c>
      <c r="AC53" s="157"/>
      <c r="AD53" s="157"/>
      <c r="AE53" s="157"/>
      <c r="AF53" s="157"/>
      <c r="AG53" s="157"/>
      <c r="AH53" s="157"/>
      <c r="AI53" s="155"/>
    </row>
    <row r="54" spans="2:35" s="153" customFormat="1" x14ac:dyDescent="0.25">
      <c r="B54" s="145" t="s">
        <v>194</v>
      </c>
      <c r="C54" s="83"/>
      <c r="D54" s="83"/>
      <c r="E54" s="83"/>
      <c r="F54" s="83"/>
      <c r="G54" s="83"/>
      <c r="H54" s="83">
        <v>244</v>
      </c>
      <c r="I54" s="83">
        <v>222</v>
      </c>
      <c r="J54" s="83"/>
      <c r="K54" s="157"/>
      <c r="L54" s="196"/>
      <c r="M54" s="157"/>
      <c r="N54" s="157"/>
      <c r="O54" s="157"/>
      <c r="P54" s="157"/>
      <c r="Q54" s="157"/>
      <c r="R54" s="157"/>
      <c r="S54" s="157"/>
      <c r="T54" s="196"/>
      <c r="U54" s="157"/>
      <c r="V54" s="157"/>
      <c r="W54" s="157"/>
      <c r="X54" s="157"/>
      <c r="Y54" s="157"/>
      <c r="Z54" s="157"/>
      <c r="AA54" s="157"/>
      <c r="AB54" s="196"/>
      <c r="AC54" s="157"/>
      <c r="AD54" s="157"/>
      <c r="AE54" s="157"/>
      <c r="AF54" s="157"/>
      <c r="AG54" s="157"/>
      <c r="AH54" s="157"/>
      <c r="AI54" s="155"/>
    </row>
    <row r="55" spans="2:35" s="153" customFormat="1" x14ac:dyDescent="0.25">
      <c r="B55" s="145" t="s">
        <v>195</v>
      </c>
      <c r="C55" s="83"/>
      <c r="D55" s="83"/>
      <c r="E55" s="83"/>
      <c r="F55" s="83"/>
      <c r="G55" s="83"/>
      <c r="H55" s="83"/>
      <c r="I55" s="83">
        <v>223</v>
      </c>
      <c r="J55" s="83"/>
      <c r="K55" s="147">
        <f>SUM(K56:K59)</f>
        <v>0</v>
      </c>
      <c r="L55" s="196">
        <f t="shared" ref="L55:R55" si="19">SUM(L56:L59)</f>
        <v>0</v>
      </c>
      <c r="M55" s="147">
        <f t="shared" si="19"/>
        <v>0</v>
      </c>
      <c r="N55" s="147">
        <f t="shared" si="19"/>
        <v>0</v>
      </c>
      <c r="O55" s="147">
        <f t="shared" si="19"/>
        <v>0</v>
      </c>
      <c r="P55" s="147">
        <f t="shared" si="19"/>
        <v>0</v>
      </c>
      <c r="Q55" s="147">
        <f t="shared" si="19"/>
        <v>0</v>
      </c>
      <c r="R55" s="147">
        <f t="shared" si="19"/>
        <v>0</v>
      </c>
      <c r="S55" s="147">
        <f>SUM(S56:S59)</f>
        <v>0</v>
      </c>
      <c r="T55" s="196">
        <f t="shared" ref="T55:Z55" si="20">SUM(T56:T59)</f>
        <v>0</v>
      </c>
      <c r="U55" s="147">
        <f t="shared" si="20"/>
        <v>0</v>
      </c>
      <c r="V55" s="147">
        <f t="shared" si="20"/>
        <v>0</v>
      </c>
      <c r="W55" s="147">
        <f t="shared" si="20"/>
        <v>0</v>
      </c>
      <c r="X55" s="147">
        <f t="shared" si="20"/>
        <v>0</v>
      </c>
      <c r="Y55" s="147">
        <f t="shared" si="20"/>
        <v>0</v>
      </c>
      <c r="Z55" s="147">
        <f t="shared" si="20"/>
        <v>0</v>
      </c>
      <c r="AA55" s="147">
        <f>SUM(AA56:AA59)</f>
        <v>0</v>
      </c>
      <c r="AB55" s="196">
        <f t="shared" ref="AB55:AH55" si="21">SUM(AB56:AB59)</f>
        <v>0</v>
      </c>
      <c r="AC55" s="147">
        <f t="shared" si="21"/>
        <v>0</v>
      </c>
      <c r="AD55" s="147">
        <f t="shared" si="21"/>
        <v>0</v>
      </c>
      <c r="AE55" s="147">
        <f t="shared" si="21"/>
        <v>0</v>
      </c>
      <c r="AF55" s="147">
        <f t="shared" si="21"/>
        <v>0</v>
      </c>
      <c r="AG55" s="147">
        <f t="shared" si="21"/>
        <v>0</v>
      </c>
      <c r="AH55" s="147">
        <f t="shared" si="21"/>
        <v>0</v>
      </c>
      <c r="AI55" s="155"/>
    </row>
    <row r="56" spans="2:35" s="148" customFormat="1" ht="22.5" x14ac:dyDescent="0.25">
      <c r="B56" s="149" t="s">
        <v>196</v>
      </c>
      <c r="C56" s="159"/>
      <c r="D56" s="159"/>
      <c r="E56" s="159"/>
      <c r="F56" s="159"/>
      <c r="G56" s="159"/>
      <c r="H56" s="159">
        <v>244</v>
      </c>
      <c r="I56" s="159">
        <v>223</v>
      </c>
      <c r="J56" s="159" t="s">
        <v>106</v>
      </c>
      <c r="K56" s="143"/>
      <c r="L56" s="202"/>
      <c r="M56" s="143"/>
      <c r="N56" s="143"/>
      <c r="O56" s="143"/>
      <c r="P56" s="143"/>
      <c r="Q56" s="143"/>
      <c r="R56" s="143"/>
      <c r="S56" s="143">
        <f>T56</f>
        <v>0</v>
      </c>
      <c r="T56" s="202"/>
      <c r="U56" s="143"/>
      <c r="V56" s="143"/>
      <c r="W56" s="143"/>
      <c r="X56" s="143"/>
      <c r="Y56" s="143"/>
      <c r="Z56" s="143"/>
      <c r="AA56" s="143">
        <f>AB56</f>
        <v>0</v>
      </c>
      <c r="AB56" s="202"/>
      <c r="AC56" s="143"/>
      <c r="AD56" s="143"/>
      <c r="AE56" s="143"/>
      <c r="AF56" s="143"/>
      <c r="AG56" s="143"/>
      <c r="AH56" s="143"/>
      <c r="AI56" s="152"/>
    </row>
    <row r="57" spans="2:35" s="148" customFormat="1" x14ac:dyDescent="0.25">
      <c r="B57" s="149" t="s">
        <v>197</v>
      </c>
      <c r="C57" s="159"/>
      <c r="D57" s="159"/>
      <c r="E57" s="159"/>
      <c r="F57" s="159"/>
      <c r="G57" s="159"/>
      <c r="H57" s="159">
        <v>244</v>
      </c>
      <c r="I57" s="159">
        <v>223</v>
      </c>
      <c r="J57" s="159" t="s">
        <v>107</v>
      </c>
      <c r="K57" s="143"/>
      <c r="L57" s="202"/>
      <c r="M57" s="143"/>
      <c r="N57" s="143"/>
      <c r="O57" s="143"/>
      <c r="P57" s="143"/>
      <c r="Q57" s="143"/>
      <c r="R57" s="143"/>
      <c r="S57" s="143"/>
      <c r="T57" s="202"/>
      <c r="U57" s="143"/>
      <c r="V57" s="143"/>
      <c r="W57" s="143"/>
      <c r="X57" s="143"/>
      <c r="Y57" s="143"/>
      <c r="Z57" s="143"/>
      <c r="AA57" s="143"/>
      <c r="AB57" s="202"/>
      <c r="AC57" s="143"/>
      <c r="AD57" s="143"/>
      <c r="AE57" s="143"/>
      <c r="AF57" s="143"/>
      <c r="AG57" s="143"/>
      <c r="AH57" s="143"/>
      <c r="AI57" s="152"/>
    </row>
    <row r="58" spans="2:35" s="148" customFormat="1" ht="22.5" x14ac:dyDescent="0.25">
      <c r="B58" s="149" t="s">
        <v>198</v>
      </c>
      <c r="C58" s="159"/>
      <c r="D58" s="159"/>
      <c r="E58" s="159"/>
      <c r="F58" s="159"/>
      <c r="G58" s="159"/>
      <c r="H58" s="159">
        <v>244</v>
      </c>
      <c r="I58" s="159">
        <v>223</v>
      </c>
      <c r="J58" s="159" t="s">
        <v>108</v>
      </c>
      <c r="K58" s="143"/>
      <c r="L58" s="202"/>
      <c r="M58" s="143"/>
      <c r="N58" s="143"/>
      <c r="O58" s="143"/>
      <c r="P58" s="143"/>
      <c r="Q58" s="143"/>
      <c r="R58" s="143"/>
      <c r="S58" s="143">
        <f>T58</f>
        <v>0</v>
      </c>
      <c r="T58" s="202"/>
      <c r="U58" s="143"/>
      <c r="V58" s="143"/>
      <c r="W58" s="143"/>
      <c r="X58" s="143"/>
      <c r="Y58" s="143"/>
      <c r="Z58" s="143"/>
      <c r="AA58" s="143">
        <f>AB58</f>
        <v>0</v>
      </c>
      <c r="AB58" s="202"/>
      <c r="AC58" s="143"/>
      <c r="AD58" s="143"/>
      <c r="AE58" s="143"/>
      <c r="AF58" s="143"/>
      <c r="AG58" s="143"/>
      <c r="AH58" s="143"/>
      <c r="AI58" s="152"/>
    </row>
    <row r="59" spans="2:35" s="148" customFormat="1" ht="33.75" x14ac:dyDescent="0.25">
      <c r="B59" s="149" t="s">
        <v>199</v>
      </c>
      <c r="C59" s="159"/>
      <c r="D59" s="159"/>
      <c r="E59" s="159"/>
      <c r="F59" s="159"/>
      <c r="G59" s="159"/>
      <c r="H59" s="159">
        <v>244</v>
      </c>
      <c r="I59" s="159">
        <v>223</v>
      </c>
      <c r="J59" s="159" t="s">
        <v>109</v>
      </c>
      <c r="K59" s="143"/>
      <c r="L59" s="202"/>
      <c r="M59" s="143"/>
      <c r="N59" s="143"/>
      <c r="O59" s="143"/>
      <c r="P59" s="143"/>
      <c r="Q59" s="143"/>
      <c r="R59" s="143"/>
      <c r="S59" s="143">
        <f>T59</f>
        <v>0</v>
      </c>
      <c r="T59" s="202"/>
      <c r="U59" s="143"/>
      <c r="V59" s="143"/>
      <c r="W59" s="143"/>
      <c r="X59" s="143"/>
      <c r="Y59" s="143"/>
      <c r="Z59" s="143"/>
      <c r="AA59" s="143">
        <f>AB59</f>
        <v>0</v>
      </c>
      <c r="AB59" s="202"/>
      <c r="AC59" s="143"/>
      <c r="AD59" s="143"/>
      <c r="AE59" s="143"/>
      <c r="AF59" s="143"/>
      <c r="AG59" s="143"/>
      <c r="AH59" s="143"/>
      <c r="AI59" s="152"/>
    </row>
    <row r="60" spans="2:35" s="153" customFormat="1" ht="38.25" customHeight="1" x14ac:dyDescent="0.25">
      <c r="B60" s="145" t="s">
        <v>200</v>
      </c>
      <c r="C60" s="83"/>
      <c r="D60" s="83"/>
      <c r="E60" s="83"/>
      <c r="F60" s="83"/>
      <c r="G60" s="83"/>
      <c r="H60" s="83">
        <v>244</v>
      </c>
      <c r="I60" s="83">
        <v>224</v>
      </c>
      <c r="J60" s="83"/>
      <c r="K60" s="157"/>
      <c r="L60" s="196"/>
      <c r="M60" s="157"/>
      <c r="N60" s="157"/>
      <c r="O60" s="157"/>
      <c r="P60" s="157"/>
      <c r="Q60" s="157"/>
      <c r="R60" s="157"/>
      <c r="S60" s="157"/>
      <c r="T60" s="196"/>
      <c r="U60" s="157"/>
      <c r="V60" s="157"/>
      <c r="W60" s="157"/>
      <c r="X60" s="157"/>
      <c r="Y60" s="157"/>
      <c r="Z60" s="157"/>
      <c r="AA60" s="157"/>
      <c r="AB60" s="196"/>
      <c r="AC60" s="157"/>
      <c r="AD60" s="157"/>
      <c r="AE60" s="157"/>
      <c r="AF60" s="157"/>
      <c r="AG60" s="157"/>
      <c r="AH60" s="157"/>
      <c r="AI60" s="155"/>
    </row>
    <row r="61" spans="2:35" s="153" customFormat="1" ht="27" customHeight="1" x14ac:dyDescent="0.25">
      <c r="B61" s="145" t="s">
        <v>201</v>
      </c>
      <c r="C61" s="83"/>
      <c r="D61" s="83"/>
      <c r="E61" s="83"/>
      <c r="F61" s="83"/>
      <c r="G61" s="83"/>
      <c r="H61" s="83"/>
      <c r="I61" s="83">
        <v>225</v>
      </c>
      <c r="J61" s="83"/>
      <c r="K61" s="147">
        <f>SUM(K62:K76)</f>
        <v>80000</v>
      </c>
      <c r="L61" s="196">
        <f t="shared" ref="L61:R61" si="22">SUM(L62:L76)</f>
        <v>80000</v>
      </c>
      <c r="M61" s="147">
        <f t="shared" si="22"/>
        <v>0</v>
      </c>
      <c r="N61" s="147">
        <f t="shared" si="22"/>
        <v>0</v>
      </c>
      <c r="O61" s="147">
        <f t="shared" si="22"/>
        <v>0</v>
      </c>
      <c r="P61" s="147">
        <f t="shared" si="22"/>
        <v>0</v>
      </c>
      <c r="Q61" s="147">
        <f t="shared" si="22"/>
        <v>0</v>
      </c>
      <c r="R61" s="147">
        <f t="shared" si="22"/>
        <v>0</v>
      </c>
      <c r="S61" s="147">
        <f>SUM(S62:S76)</f>
        <v>80000</v>
      </c>
      <c r="T61" s="196">
        <f t="shared" ref="T61:Z61" si="23">SUM(T62:T76)</f>
        <v>80000</v>
      </c>
      <c r="U61" s="147">
        <f t="shared" si="23"/>
        <v>0</v>
      </c>
      <c r="V61" s="147">
        <f t="shared" si="23"/>
        <v>0</v>
      </c>
      <c r="W61" s="147">
        <f t="shared" si="23"/>
        <v>0</v>
      </c>
      <c r="X61" s="147">
        <f t="shared" si="23"/>
        <v>0</v>
      </c>
      <c r="Y61" s="147">
        <f t="shared" si="23"/>
        <v>0</v>
      </c>
      <c r="Z61" s="147">
        <f t="shared" si="23"/>
        <v>0</v>
      </c>
      <c r="AA61" s="147">
        <f>SUM(AA62:AA76)</f>
        <v>80000</v>
      </c>
      <c r="AB61" s="196">
        <f t="shared" ref="AB61:AH61" si="24">SUM(AB62:AB76)</f>
        <v>80000</v>
      </c>
      <c r="AC61" s="147">
        <f t="shared" si="24"/>
        <v>0</v>
      </c>
      <c r="AD61" s="147">
        <f t="shared" si="24"/>
        <v>0</v>
      </c>
      <c r="AE61" s="147">
        <f t="shared" si="24"/>
        <v>0</v>
      </c>
      <c r="AF61" s="147">
        <f t="shared" si="24"/>
        <v>0</v>
      </c>
      <c r="AG61" s="147">
        <f t="shared" si="24"/>
        <v>0</v>
      </c>
      <c r="AH61" s="147">
        <f t="shared" si="24"/>
        <v>0</v>
      </c>
      <c r="AI61" s="155"/>
    </row>
    <row r="62" spans="2:35" s="148" customFormat="1" ht="45" x14ac:dyDescent="0.25">
      <c r="B62" s="149" t="s">
        <v>202</v>
      </c>
      <c r="C62" s="159"/>
      <c r="D62" s="159"/>
      <c r="E62" s="159"/>
      <c r="F62" s="159"/>
      <c r="G62" s="159"/>
      <c r="H62" s="159">
        <v>244</v>
      </c>
      <c r="I62" s="159">
        <v>225</v>
      </c>
      <c r="J62" s="159" t="s">
        <v>111</v>
      </c>
      <c r="K62" s="143"/>
      <c r="L62" s="202"/>
      <c r="M62" s="143"/>
      <c r="N62" s="143"/>
      <c r="O62" s="143"/>
      <c r="P62" s="143"/>
      <c r="Q62" s="143"/>
      <c r="R62" s="143"/>
      <c r="S62" s="143"/>
      <c r="T62" s="202"/>
      <c r="U62" s="143"/>
      <c r="V62" s="143"/>
      <c r="W62" s="143"/>
      <c r="X62" s="143"/>
      <c r="Y62" s="143"/>
      <c r="Z62" s="143"/>
      <c r="AA62" s="143"/>
      <c r="AB62" s="202"/>
      <c r="AC62" s="143"/>
      <c r="AD62" s="143"/>
      <c r="AE62" s="143"/>
      <c r="AF62" s="143"/>
      <c r="AG62" s="143"/>
      <c r="AH62" s="143"/>
      <c r="AI62" s="152"/>
    </row>
    <row r="63" spans="2:35" s="148" customFormat="1" ht="33.75" x14ac:dyDescent="0.25">
      <c r="B63" s="149" t="s">
        <v>203</v>
      </c>
      <c r="C63" s="159"/>
      <c r="D63" s="159"/>
      <c r="E63" s="159"/>
      <c r="F63" s="159"/>
      <c r="G63" s="159"/>
      <c r="H63" s="159">
        <v>244</v>
      </c>
      <c r="I63" s="159">
        <v>225</v>
      </c>
      <c r="J63" s="159" t="s">
        <v>110</v>
      </c>
      <c r="K63" s="143"/>
      <c r="L63" s="202"/>
      <c r="M63" s="143"/>
      <c r="N63" s="143"/>
      <c r="O63" s="143"/>
      <c r="P63" s="143"/>
      <c r="Q63" s="143"/>
      <c r="R63" s="143"/>
      <c r="S63" s="143"/>
      <c r="T63" s="202"/>
      <c r="U63" s="143"/>
      <c r="V63" s="143"/>
      <c r="W63" s="143"/>
      <c r="X63" s="143"/>
      <c r="Y63" s="143"/>
      <c r="Z63" s="143"/>
      <c r="AA63" s="143"/>
      <c r="AB63" s="202"/>
      <c r="AC63" s="143"/>
      <c r="AD63" s="143"/>
      <c r="AE63" s="143"/>
      <c r="AF63" s="143"/>
      <c r="AG63" s="143"/>
      <c r="AH63" s="143"/>
      <c r="AI63" s="152"/>
    </row>
    <row r="64" spans="2:35" s="148" customFormat="1" ht="45" x14ac:dyDescent="0.25">
      <c r="B64" s="149" t="s">
        <v>204</v>
      </c>
      <c r="C64" s="159"/>
      <c r="D64" s="159"/>
      <c r="E64" s="159"/>
      <c r="F64" s="159"/>
      <c r="G64" s="159"/>
      <c r="H64" s="159">
        <v>244</v>
      </c>
      <c r="I64" s="159">
        <v>225</v>
      </c>
      <c r="J64" s="159" t="s">
        <v>112</v>
      </c>
      <c r="K64" s="143"/>
      <c r="L64" s="202"/>
      <c r="M64" s="143"/>
      <c r="N64" s="143"/>
      <c r="O64" s="143"/>
      <c r="P64" s="143"/>
      <c r="Q64" s="143"/>
      <c r="R64" s="143"/>
      <c r="S64" s="143"/>
      <c r="T64" s="202"/>
      <c r="U64" s="143"/>
      <c r="V64" s="143"/>
      <c r="W64" s="143"/>
      <c r="X64" s="143"/>
      <c r="Y64" s="143"/>
      <c r="Z64" s="143"/>
      <c r="AA64" s="143"/>
      <c r="AB64" s="202"/>
      <c r="AC64" s="143"/>
      <c r="AD64" s="143"/>
      <c r="AE64" s="143"/>
      <c r="AF64" s="143"/>
      <c r="AG64" s="143"/>
      <c r="AH64" s="143"/>
      <c r="AI64" s="152"/>
    </row>
    <row r="65" spans="2:35" s="148" customFormat="1" ht="22.5" x14ac:dyDescent="0.25">
      <c r="B65" s="149" t="s">
        <v>205</v>
      </c>
      <c r="C65" s="159"/>
      <c r="D65" s="159"/>
      <c r="E65" s="159"/>
      <c r="F65" s="159"/>
      <c r="G65" s="159"/>
      <c r="H65" s="159">
        <v>244</v>
      </c>
      <c r="I65" s="159">
        <v>225</v>
      </c>
      <c r="J65" s="159" t="s">
        <v>113</v>
      </c>
      <c r="K65" s="143"/>
      <c r="L65" s="202"/>
      <c r="M65" s="143"/>
      <c r="N65" s="143"/>
      <c r="O65" s="143"/>
      <c r="P65" s="143"/>
      <c r="Q65" s="143"/>
      <c r="R65" s="143"/>
      <c r="S65" s="143"/>
      <c r="T65" s="202"/>
      <c r="U65" s="143"/>
      <c r="V65" s="143"/>
      <c r="W65" s="143"/>
      <c r="X65" s="143"/>
      <c r="Y65" s="143"/>
      <c r="Z65" s="143"/>
      <c r="AA65" s="143"/>
      <c r="AB65" s="202"/>
      <c r="AC65" s="143"/>
      <c r="AD65" s="143"/>
      <c r="AE65" s="143"/>
      <c r="AF65" s="143"/>
      <c r="AG65" s="143"/>
      <c r="AH65" s="143"/>
      <c r="AI65" s="152"/>
    </row>
    <row r="66" spans="2:35" s="148" customFormat="1" ht="22.5" x14ac:dyDescent="0.25">
      <c r="B66" s="149" t="s">
        <v>206</v>
      </c>
      <c r="C66" s="159"/>
      <c r="D66" s="159"/>
      <c r="E66" s="159"/>
      <c r="F66" s="159"/>
      <c r="G66" s="159"/>
      <c r="H66" s="159">
        <v>244</v>
      </c>
      <c r="I66" s="159">
        <v>225</v>
      </c>
      <c r="J66" s="159" t="s">
        <v>207</v>
      </c>
      <c r="K66" s="143"/>
      <c r="L66" s="202"/>
      <c r="M66" s="143"/>
      <c r="N66" s="143"/>
      <c r="O66" s="143"/>
      <c r="P66" s="143"/>
      <c r="Q66" s="143"/>
      <c r="R66" s="143"/>
      <c r="S66" s="143"/>
      <c r="T66" s="202"/>
      <c r="U66" s="143"/>
      <c r="V66" s="143"/>
      <c r="W66" s="143"/>
      <c r="X66" s="143"/>
      <c r="Y66" s="143"/>
      <c r="Z66" s="143"/>
      <c r="AA66" s="143"/>
      <c r="AB66" s="202"/>
      <c r="AC66" s="143"/>
      <c r="AD66" s="143"/>
      <c r="AE66" s="143"/>
      <c r="AF66" s="143"/>
      <c r="AG66" s="143"/>
      <c r="AH66" s="143"/>
      <c r="AI66" s="152"/>
    </row>
    <row r="67" spans="2:35" s="148" customFormat="1" ht="22.5" x14ac:dyDescent="0.25">
      <c r="B67" s="149" t="s">
        <v>208</v>
      </c>
      <c r="C67" s="159"/>
      <c r="D67" s="159"/>
      <c r="E67" s="159"/>
      <c r="F67" s="159"/>
      <c r="G67" s="159"/>
      <c r="H67" s="159">
        <v>244</v>
      </c>
      <c r="I67" s="159">
        <v>225</v>
      </c>
      <c r="J67" s="159" t="s">
        <v>114</v>
      </c>
      <c r="K67" s="143"/>
      <c r="L67" s="202"/>
      <c r="M67" s="143"/>
      <c r="N67" s="143"/>
      <c r="O67" s="143"/>
      <c r="P67" s="143"/>
      <c r="Q67" s="143"/>
      <c r="R67" s="143"/>
      <c r="S67" s="143"/>
      <c r="T67" s="202"/>
      <c r="U67" s="143"/>
      <c r="V67" s="143"/>
      <c r="W67" s="143"/>
      <c r="X67" s="143"/>
      <c r="Y67" s="143"/>
      <c r="Z67" s="143"/>
      <c r="AA67" s="143"/>
      <c r="AB67" s="202"/>
      <c r="AC67" s="143"/>
      <c r="AD67" s="143"/>
      <c r="AE67" s="143"/>
      <c r="AF67" s="143"/>
      <c r="AG67" s="143"/>
      <c r="AH67" s="143"/>
      <c r="AI67" s="152"/>
    </row>
    <row r="68" spans="2:35" s="148" customFormat="1" ht="22.5" x14ac:dyDescent="0.25">
      <c r="B68" s="149" t="s">
        <v>209</v>
      </c>
      <c r="C68" s="159"/>
      <c r="D68" s="159"/>
      <c r="E68" s="159"/>
      <c r="F68" s="159"/>
      <c r="G68" s="159"/>
      <c r="H68" s="159">
        <v>244</v>
      </c>
      <c r="I68" s="159">
        <v>225</v>
      </c>
      <c r="J68" s="159" t="s">
        <v>115</v>
      </c>
      <c r="K68" s="143"/>
      <c r="L68" s="202"/>
      <c r="M68" s="143"/>
      <c r="N68" s="143"/>
      <c r="O68" s="143"/>
      <c r="P68" s="143"/>
      <c r="Q68" s="143"/>
      <c r="R68" s="143"/>
      <c r="S68" s="143"/>
      <c r="T68" s="202"/>
      <c r="U68" s="143"/>
      <c r="V68" s="143"/>
      <c r="W68" s="143"/>
      <c r="X68" s="143"/>
      <c r="Y68" s="143"/>
      <c r="Z68" s="143"/>
      <c r="AA68" s="143"/>
      <c r="AB68" s="202"/>
      <c r="AC68" s="143"/>
      <c r="AD68" s="143"/>
      <c r="AE68" s="143"/>
      <c r="AF68" s="143"/>
      <c r="AG68" s="143"/>
      <c r="AH68" s="143"/>
      <c r="AI68" s="152"/>
    </row>
    <row r="69" spans="2:35" s="148" customFormat="1" ht="22.5" x14ac:dyDescent="0.25">
      <c r="B69" s="149" t="s">
        <v>210</v>
      </c>
      <c r="C69" s="159"/>
      <c r="D69" s="159"/>
      <c r="E69" s="159"/>
      <c r="F69" s="159"/>
      <c r="G69" s="159"/>
      <c r="H69" s="159">
        <v>244</v>
      </c>
      <c r="I69" s="159">
        <v>225</v>
      </c>
      <c r="J69" s="159" t="s">
        <v>116</v>
      </c>
      <c r="K69" s="143"/>
      <c r="L69" s="202"/>
      <c r="M69" s="143"/>
      <c r="N69" s="143"/>
      <c r="O69" s="143"/>
      <c r="P69" s="143"/>
      <c r="Q69" s="143"/>
      <c r="R69" s="143"/>
      <c r="S69" s="143"/>
      <c r="T69" s="202"/>
      <c r="U69" s="143"/>
      <c r="V69" s="143"/>
      <c r="W69" s="143"/>
      <c r="X69" s="143"/>
      <c r="Y69" s="143"/>
      <c r="Z69" s="143"/>
      <c r="AA69" s="143"/>
      <c r="AB69" s="202"/>
      <c r="AC69" s="143"/>
      <c r="AD69" s="143"/>
      <c r="AE69" s="143"/>
      <c r="AF69" s="143"/>
      <c r="AG69" s="143"/>
      <c r="AH69" s="143"/>
      <c r="AI69" s="152"/>
    </row>
    <row r="70" spans="2:35" s="148" customFormat="1" ht="33.75" x14ac:dyDescent="0.25">
      <c r="B70" s="149" t="s">
        <v>211</v>
      </c>
      <c r="C70" s="159"/>
      <c r="D70" s="159"/>
      <c r="E70" s="159"/>
      <c r="F70" s="159"/>
      <c r="G70" s="159"/>
      <c r="H70" s="159">
        <v>244</v>
      </c>
      <c r="I70" s="159">
        <v>225</v>
      </c>
      <c r="J70" s="159" t="s">
        <v>117</v>
      </c>
      <c r="K70" s="143">
        <f>L70</f>
        <v>0</v>
      </c>
      <c r="L70" s="202"/>
      <c r="M70" s="143"/>
      <c r="N70" s="143"/>
      <c r="O70" s="143"/>
      <c r="P70" s="143"/>
      <c r="Q70" s="143"/>
      <c r="R70" s="143"/>
      <c r="S70" s="143">
        <f>T70</f>
        <v>0</v>
      </c>
      <c r="T70" s="202"/>
      <c r="U70" s="143"/>
      <c r="V70" s="143"/>
      <c r="W70" s="143"/>
      <c r="X70" s="143"/>
      <c r="Y70" s="143"/>
      <c r="Z70" s="143"/>
      <c r="AA70" s="143">
        <f>AB70</f>
        <v>0</v>
      </c>
      <c r="AB70" s="202"/>
      <c r="AC70" s="143"/>
      <c r="AD70" s="143"/>
      <c r="AE70" s="143"/>
      <c r="AF70" s="143"/>
      <c r="AG70" s="143"/>
      <c r="AH70" s="143"/>
      <c r="AI70" s="152"/>
    </row>
    <row r="71" spans="2:35" s="148" customFormat="1" ht="45" x14ac:dyDescent="0.25">
      <c r="B71" s="149" t="s">
        <v>212</v>
      </c>
      <c r="C71" s="159"/>
      <c r="D71" s="159"/>
      <c r="E71" s="159"/>
      <c r="F71" s="159"/>
      <c r="G71" s="159"/>
      <c r="H71" s="159">
        <v>244</v>
      </c>
      <c r="I71" s="159">
        <v>225</v>
      </c>
      <c r="J71" s="159" t="s">
        <v>118</v>
      </c>
      <c r="K71" s="143">
        <f>L71</f>
        <v>70000</v>
      </c>
      <c r="L71" s="202">
        <v>70000</v>
      </c>
      <c r="M71" s="143"/>
      <c r="N71" s="143"/>
      <c r="O71" s="143"/>
      <c r="P71" s="143"/>
      <c r="Q71" s="143"/>
      <c r="R71" s="143"/>
      <c r="S71" s="143">
        <f>T71</f>
        <v>70000</v>
      </c>
      <c r="T71" s="202">
        <v>70000</v>
      </c>
      <c r="U71" s="143"/>
      <c r="V71" s="143"/>
      <c r="W71" s="143"/>
      <c r="X71" s="143"/>
      <c r="Y71" s="143"/>
      <c r="Z71" s="143"/>
      <c r="AA71" s="143">
        <f>AB71</f>
        <v>70000</v>
      </c>
      <c r="AB71" s="202">
        <v>70000</v>
      </c>
      <c r="AC71" s="143"/>
      <c r="AD71" s="143"/>
      <c r="AE71" s="143"/>
      <c r="AF71" s="143"/>
      <c r="AG71" s="143"/>
      <c r="AH71" s="143"/>
      <c r="AI71" s="152"/>
    </row>
    <row r="72" spans="2:35" s="148" customFormat="1" ht="45" x14ac:dyDescent="0.25">
      <c r="B72" s="149" t="s">
        <v>213</v>
      </c>
      <c r="C72" s="159"/>
      <c r="D72" s="159"/>
      <c r="E72" s="159"/>
      <c r="F72" s="159"/>
      <c r="G72" s="159"/>
      <c r="H72" s="159">
        <v>244</v>
      </c>
      <c r="I72" s="159">
        <v>225</v>
      </c>
      <c r="J72" s="159" t="s">
        <v>119</v>
      </c>
      <c r="K72" s="143"/>
      <c r="L72" s="202"/>
      <c r="M72" s="143"/>
      <c r="N72" s="143"/>
      <c r="O72" s="143"/>
      <c r="P72" s="143"/>
      <c r="Q72" s="143"/>
      <c r="R72" s="143"/>
      <c r="S72" s="143"/>
      <c r="T72" s="202"/>
      <c r="U72" s="143"/>
      <c r="V72" s="143"/>
      <c r="W72" s="143"/>
      <c r="X72" s="143"/>
      <c r="Y72" s="143"/>
      <c r="Z72" s="143"/>
      <c r="AA72" s="143"/>
      <c r="AB72" s="202"/>
      <c r="AC72" s="143"/>
      <c r="AD72" s="143"/>
      <c r="AE72" s="143"/>
      <c r="AF72" s="143"/>
      <c r="AG72" s="143"/>
      <c r="AH72" s="143"/>
      <c r="AI72" s="152"/>
    </row>
    <row r="73" spans="2:35" s="148" customFormat="1" ht="33.75" x14ac:dyDescent="0.25">
      <c r="B73" s="149" t="s">
        <v>214</v>
      </c>
      <c r="C73" s="159"/>
      <c r="D73" s="159"/>
      <c r="E73" s="159"/>
      <c r="F73" s="159"/>
      <c r="G73" s="159"/>
      <c r="H73" s="159">
        <v>244</v>
      </c>
      <c r="I73" s="159">
        <v>225</v>
      </c>
      <c r="J73" s="159" t="s">
        <v>120</v>
      </c>
      <c r="K73" s="143"/>
      <c r="L73" s="202"/>
      <c r="M73" s="143"/>
      <c r="N73" s="143"/>
      <c r="O73" s="143"/>
      <c r="P73" s="143"/>
      <c r="Q73" s="143"/>
      <c r="R73" s="143"/>
      <c r="S73" s="143"/>
      <c r="T73" s="202"/>
      <c r="U73" s="143"/>
      <c r="V73" s="143"/>
      <c r="W73" s="143"/>
      <c r="X73" s="143"/>
      <c r="Y73" s="143"/>
      <c r="Z73" s="143"/>
      <c r="AA73" s="143"/>
      <c r="AB73" s="202"/>
      <c r="AC73" s="143"/>
      <c r="AD73" s="143"/>
      <c r="AE73" s="143"/>
      <c r="AF73" s="143"/>
      <c r="AG73" s="143"/>
      <c r="AH73" s="143"/>
      <c r="AI73" s="152"/>
    </row>
    <row r="74" spans="2:35" s="148" customFormat="1" ht="45" x14ac:dyDescent="0.25">
      <c r="B74" s="149" t="s">
        <v>215</v>
      </c>
      <c r="C74" s="159"/>
      <c r="D74" s="159"/>
      <c r="E74" s="159"/>
      <c r="F74" s="159"/>
      <c r="G74" s="159"/>
      <c r="H74" s="159">
        <v>244</v>
      </c>
      <c r="I74" s="159">
        <v>225</v>
      </c>
      <c r="J74" s="159" t="s">
        <v>121</v>
      </c>
      <c r="K74" s="143">
        <f>L74</f>
        <v>10000</v>
      </c>
      <c r="L74" s="202">
        <v>10000</v>
      </c>
      <c r="M74" s="143"/>
      <c r="N74" s="143"/>
      <c r="O74" s="143"/>
      <c r="P74" s="143"/>
      <c r="Q74" s="143"/>
      <c r="R74" s="143"/>
      <c r="S74" s="143">
        <f>T74</f>
        <v>10000</v>
      </c>
      <c r="T74" s="202">
        <v>10000</v>
      </c>
      <c r="U74" s="143"/>
      <c r="V74" s="143"/>
      <c r="W74" s="143"/>
      <c r="X74" s="143"/>
      <c r="Y74" s="143"/>
      <c r="Z74" s="143"/>
      <c r="AA74" s="143">
        <f>AB74</f>
        <v>10000</v>
      </c>
      <c r="AB74" s="202">
        <v>10000</v>
      </c>
      <c r="AC74" s="143"/>
      <c r="AD74" s="143"/>
      <c r="AE74" s="143"/>
      <c r="AF74" s="143"/>
      <c r="AG74" s="143"/>
      <c r="AH74" s="143"/>
      <c r="AI74" s="152"/>
    </row>
    <row r="75" spans="2:35" s="148" customFormat="1" ht="22.5" x14ac:dyDescent="0.25">
      <c r="B75" s="149" t="s">
        <v>216</v>
      </c>
      <c r="C75" s="159"/>
      <c r="D75" s="159"/>
      <c r="E75" s="159"/>
      <c r="F75" s="159"/>
      <c r="G75" s="159"/>
      <c r="H75" s="159">
        <v>243</v>
      </c>
      <c r="I75" s="159">
        <v>225</v>
      </c>
      <c r="J75" s="159" t="s">
        <v>122</v>
      </c>
      <c r="K75" s="143"/>
      <c r="L75" s="202"/>
      <c r="M75" s="143"/>
      <c r="N75" s="143"/>
      <c r="O75" s="143"/>
      <c r="P75" s="143"/>
      <c r="Q75" s="143"/>
      <c r="R75" s="143"/>
      <c r="S75" s="143"/>
      <c r="T75" s="202"/>
      <c r="U75" s="143"/>
      <c r="V75" s="143"/>
      <c r="W75" s="143"/>
      <c r="X75" s="143"/>
      <c r="Y75" s="143"/>
      <c r="Z75" s="143"/>
      <c r="AA75" s="143"/>
      <c r="AB75" s="202"/>
      <c r="AC75" s="143"/>
      <c r="AD75" s="143"/>
      <c r="AE75" s="143"/>
      <c r="AF75" s="143"/>
      <c r="AG75" s="143"/>
      <c r="AH75" s="143"/>
      <c r="AI75" s="152"/>
    </row>
    <row r="76" spans="2:35" s="148" customFormat="1" ht="22.5" x14ac:dyDescent="0.25">
      <c r="B76" s="149" t="s">
        <v>217</v>
      </c>
      <c r="C76" s="159"/>
      <c r="D76" s="159"/>
      <c r="E76" s="159"/>
      <c r="F76" s="159"/>
      <c r="G76" s="159"/>
      <c r="H76" s="159">
        <v>244</v>
      </c>
      <c r="I76" s="159">
        <v>225</v>
      </c>
      <c r="J76" s="159" t="s">
        <v>123</v>
      </c>
      <c r="K76" s="143"/>
      <c r="L76" s="202"/>
      <c r="M76" s="143"/>
      <c r="N76" s="143"/>
      <c r="O76" s="143"/>
      <c r="P76" s="143"/>
      <c r="Q76" s="143"/>
      <c r="R76" s="143"/>
      <c r="S76" s="143"/>
      <c r="T76" s="202"/>
      <c r="U76" s="143"/>
      <c r="V76" s="143"/>
      <c r="W76" s="143"/>
      <c r="X76" s="143"/>
      <c r="Y76" s="143"/>
      <c r="Z76" s="143"/>
      <c r="AA76" s="143"/>
      <c r="AB76" s="202"/>
      <c r="AC76" s="143"/>
      <c r="AD76" s="143"/>
      <c r="AE76" s="143"/>
      <c r="AF76" s="143"/>
      <c r="AG76" s="143"/>
      <c r="AH76" s="143"/>
      <c r="AI76" s="152"/>
    </row>
    <row r="77" spans="2:35" s="153" customFormat="1" x14ac:dyDescent="0.25">
      <c r="B77" s="145" t="s">
        <v>218</v>
      </c>
      <c r="C77" s="83"/>
      <c r="D77" s="83"/>
      <c r="E77" s="83"/>
      <c r="F77" s="83"/>
      <c r="G77" s="83"/>
      <c r="H77" s="83"/>
      <c r="I77" s="83">
        <v>226</v>
      </c>
      <c r="J77" s="83"/>
      <c r="K77" s="147">
        <f>SUM(K78:K86)</f>
        <v>209300</v>
      </c>
      <c r="L77" s="196">
        <f>SUM(L78:L86)</f>
        <v>209300</v>
      </c>
      <c r="M77" s="147">
        <f t="shared" ref="M77:R77" si="25">SUM(M78:M86)</f>
        <v>0</v>
      </c>
      <c r="N77" s="147">
        <f t="shared" si="25"/>
        <v>0</v>
      </c>
      <c r="O77" s="147">
        <f t="shared" si="25"/>
        <v>0</v>
      </c>
      <c r="P77" s="147">
        <f t="shared" si="25"/>
        <v>0</v>
      </c>
      <c r="Q77" s="147">
        <f t="shared" si="25"/>
        <v>0</v>
      </c>
      <c r="R77" s="147">
        <f t="shared" si="25"/>
        <v>0</v>
      </c>
      <c r="S77" s="147">
        <f>SUM(S78:S86)</f>
        <v>184000</v>
      </c>
      <c r="T77" s="196">
        <f t="shared" ref="T77:Z77" si="26">SUM(T78:T86)</f>
        <v>184000</v>
      </c>
      <c r="U77" s="147">
        <f t="shared" si="26"/>
        <v>0</v>
      </c>
      <c r="V77" s="147">
        <f t="shared" si="26"/>
        <v>0</v>
      </c>
      <c r="W77" s="147">
        <f t="shared" si="26"/>
        <v>0</v>
      </c>
      <c r="X77" s="147">
        <f t="shared" si="26"/>
        <v>0</v>
      </c>
      <c r="Y77" s="147">
        <f t="shared" si="26"/>
        <v>0</v>
      </c>
      <c r="Z77" s="147">
        <f t="shared" si="26"/>
        <v>0</v>
      </c>
      <c r="AA77" s="147">
        <f>SUM(AA78:AA86)</f>
        <v>184000</v>
      </c>
      <c r="AB77" s="196">
        <f t="shared" ref="AB77:AH77" si="27">SUM(AB78:AB86)</f>
        <v>184000</v>
      </c>
      <c r="AC77" s="147">
        <f t="shared" si="27"/>
        <v>0</v>
      </c>
      <c r="AD77" s="147">
        <f t="shared" si="27"/>
        <v>0</v>
      </c>
      <c r="AE77" s="147">
        <f t="shared" si="27"/>
        <v>0</v>
      </c>
      <c r="AF77" s="147">
        <f t="shared" si="27"/>
        <v>0</v>
      </c>
      <c r="AG77" s="147">
        <f t="shared" si="27"/>
        <v>0</v>
      </c>
      <c r="AH77" s="147">
        <f t="shared" si="27"/>
        <v>0</v>
      </c>
      <c r="AI77" s="155"/>
    </row>
    <row r="78" spans="2:35" s="148" customFormat="1" ht="78.75" x14ac:dyDescent="0.25">
      <c r="B78" s="149" t="s">
        <v>219</v>
      </c>
      <c r="C78" s="159"/>
      <c r="D78" s="159"/>
      <c r="E78" s="159"/>
      <c r="F78" s="159"/>
      <c r="G78" s="159"/>
      <c r="H78" s="159">
        <v>244</v>
      </c>
      <c r="I78" s="159">
        <v>226</v>
      </c>
      <c r="J78" s="159" t="s">
        <v>124</v>
      </c>
      <c r="K78" s="143"/>
      <c r="L78" s="202"/>
      <c r="M78" s="143"/>
      <c r="N78" s="143"/>
      <c r="O78" s="143"/>
      <c r="P78" s="143"/>
      <c r="Q78" s="143"/>
      <c r="R78" s="143"/>
      <c r="S78" s="143"/>
      <c r="T78" s="202"/>
      <c r="U78" s="143"/>
      <c r="V78" s="143"/>
      <c r="W78" s="143"/>
      <c r="X78" s="143"/>
      <c r="Y78" s="143"/>
      <c r="Z78" s="143"/>
      <c r="AA78" s="143"/>
      <c r="AB78" s="202"/>
      <c r="AC78" s="143"/>
      <c r="AD78" s="143"/>
      <c r="AE78" s="143"/>
      <c r="AF78" s="143"/>
      <c r="AG78" s="143"/>
      <c r="AH78" s="143"/>
      <c r="AI78" s="152"/>
    </row>
    <row r="79" spans="2:35" s="148" customFormat="1" x14ac:dyDescent="0.25">
      <c r="B79" s="149" t="s">
        <v>220</v>
      </c>
      <c r="C79" s="159"/>
      <c r="D79" s="159"/>
      <c r="E79" s="159"/>
      <c r="F79" s="159"/>
      <c r="G79" s="159"/>
      <c r="H79" s="159">
        <v>244</v>
      </c>
      <c r="I79" s="159">
        <v>226</v>
      </c>
      <c r="J79" s="159" t="s">
        <v>125</v>
      </c>
      <c r="K79" s="143"/>
      <c r="L79" s="202"/>
      <c r="M79" s="143"/>
      <c r="N79" s="143"/>
      <c r="O79" s="143"/>
      <c r="P79" s="143"/>
      <c r="Q79" s="143"/>
      <c r="R79" s="143"/>
      <c r="S79" s="143"/>
      <c r="T79" s="202"/>
      <c r="U79" s="143"/>
      <c r="V79" s="143"/>
      <c r="W79" s="143"/>
      <c r="X79" s="143"/>
      <c r="Y79" s="143"/>
      <c r="Z79" s="143"/>
      <c r="AA79" s="143"/>
      <c r="AB79" s="202"/>
      <c r="AC79" s="143"/>
      <c r="AD79" s="143"/>
      <c r="AE79" s="143"/>
      <c r="AF79" s="143"/>
      <c r="AG79" s="143"/>
      <c r="AH79" s="143"/>
      <c r="AI79" s="152"/>
    </row>
    <row r="80" spans="2:35" s="148" customFormat="1" ht="22.5" x14ac:dyDescent="0.25">
      <c r="B80" s="149" t="s">
        <v>221</v>
      </c>
      <c r="C80" s="159"/>
      <c r="D80" s="159"/>
      <c r="E80" s="159"/>
      <c r="F80" s="159"/>
      <c r="G80" s="159"/>
      <c r="H80" s="159">
        <v>244</v>
      </c>
      <c r="I80" s="159">
        <v>226</v>
      </c>
      <c r="J80" s="159" t="s">
        <v>126</v>
      </c>
      <c r="K80" s="143">
        <f>L80</f>
        <v>106300</v>
      </c>
      <c r="L80" s="202">
        <v>106300</v>
      </c>
      <c r="M80" s="143"/>
      <c r="N80" s="143"/>
      <c r="O80" s="143"/>
      <c r="P80" s="143"/>
      <c r="Q80" s="143"/>
      <c r="R80" s="143"/>
      <c r="S80" s="143">
        <f>T80</f>
        <v>106300</v>
      </c>
      <c r="T80" s="202">
        <v>106300</v>
      </c>
      <c r="U80" s="143"/>
      <c r="V80" s="143"/>
      <c r="W80" s="143"/>
      <c r="X80" s="143"/>
      <c r="Y80" s="143"/>
      <c r="Z80" s="143"/>
      <c r="AA80" s="143">
        <f>AB80</f>
        <v>106300</v>
      </c>
      <c r="AB80" s="202">
        <v>106300</v>
      </c>
      <c r="AC80" s="143"/>
      <c r="AD80" s="143"/>
      <c r="AE80" s="143"/>
      <c r="AF80" s="143"/>
      <c r="AG80" s="143"/>
      <c r="AH80" s="143"/>
      <c r="AI80" s="152"/>
    </row>
    <row r="81" spans="2:35" s="148" customFormat="1" x14ac:dyDescent="0.25">
      <c r="B81" s="149" t="s">
        <v>222</v>
      </c>
      <c r="C81" s="159"/>
      <c r="D81" s="159"/>
      <c r="E81" s="159"/>
      <c r="F81" s="159"/>
      <c r="G81" s="159"/>
      <c r="H81" s="159">
        <v>244</v>
      </c>
      <c r="I81" s="159">
        <v>226</v>
      </c>
      <c r="J81" s="159" t="s">
        <v>127</v>
      </c>
      <c r="K81" s="143"/>
      <c r="L81" s="202"/>
      <c r="M81" s="143"/>
      <c r="N81" s="143"/>
      <c r="O81" s="143"/>
      <c r="P81" s="143"/>
      <c r="Q81" s="143"/>
      <c r="R81" s="143"/>
      <c r="S81" s="143"/>
      <c r="T81" s="202"/>
      <c r="U81" s="143"/>
      <c r="V81" s="143"/>
      <c r="W81" s="143"/>
      <c r="X81" s="143"/>
      <c r="Y81" s="143"/>
      <c r="Z81" s="143"/>
      <c r="AA81" s="143"/>
      <c r="AB81" s="202"/>
      <c r="AC81" s="143"/>
      <c r="AD81" s="143"/>
      <c r="AE81" s="143"/>
      <c r="AF81" s="143"/>
      <c r="AG81" s="143"/>
      <c r="AH81" s="143"/>
      <c r="AI81" s="152"/>
    </row>
    <row r="82" spans="2:35" s="148" customFormat="1" ht="45" x14ac:dyDescent="0.25">
      <c r="B82" s="149" t="s">
        <v>223</v>
      </c>
      <c r="C82" s="159"/>
      <c r="D82" s="159"/>
      <c r="E82" s="159"/>
      <c r="F82" s="159"/>
      <c r="G82" s="159"/>
      <c r="H82" s="159">
        <v>244</v>
      </c>
      <c r="I82" s="159">
        <v>226</v>
      </c>
      <c r="J82" s="159" t="s">
        <v>128</v>
      </c>
      <c r="K82" s="143">
        <f>L82</f>
        <v>60000</v>
      </c>
      <c r="L82" s="202">
        <v>60000</v>
      </c>
      <c r="M82" s="143"/>
      <c r="N82" s="143"/>
      <c r="O82" s="143"/>
      <c r="P82" s="143"/>
      <c r="Q82" s="143"/>
      <c r="R82" s="143"/>
      <c r="S82" s="143">
        <f>T82</f>
        <v>34700</v>
      </c>
      <c r="T82" s="202">
        <v>34700</v>
      </c>
      <c r="U82" s="143"/>
      <c r="V82" s="143"/>
      <c r="W82" s="143"/>
      <c r="X82" s="143"/>
      <c r="Y82" s="143"/>
      <c r="Z82" s="143"/>
      <c r="AA82" s="143">
        <f>AB82</f>
        <v>34700</v>
      </c>
      <c r="AB82" s="202">
        <v>34700</v>
      </c>
      <c r="AC82" s="143"/>
      <c r="AD82" s="143"/>
      <c r="AE82" s="143"/>
      <c r="AF82" s="143"/>
      <c r="AG82" s="143"/>
      <c r="AH82" s="143"/>
      <c r="AI82" s="152"/>
    </row>
    <row r="83" spans="2:35" s="148" customFormat="1" ht="24.75" customHeight="1" x14ac:dyDescent="0.25">
      <c r="B83" s="149" t="s">
        <v>224</v>
      </c>
      <c r="C83" s="159"/>
      <c r="D83" s="159"/>
      <c r="E83" s="159"/>
      <c r="F83" s="159"/>
      <c r="G83" s="159"/>
      <c r="H83" s="159">
        <v>244</v>
      </c>
      <c r="I83" s="159">
        <v>226</v>
      </c>
      <c r="J83" s="159" t="s">
        <v>129</v>
      </c>
      <c r="K83" s="143">
        <f>L83</f>
        <v>0</v>
      </c>
      <c r="L83" s="202">
        <f>60100-23821.8-2000-34278.2</f>
        <v>0</v>
      </c>
      <c r="M83" s="143"/>
      <c r="N83" s="143"/>
      <c r="O83" s="143"/>
      <c r="P83" s="143"/>
      <c r="Q83" s="143"/>
      <c r="R83" s="143"/>
      <c r="S83" s="143">
        <f>T83</f>
        <v>0</v>
      </c>
      <c r="T83" s="202"/>
      <c r="U83" s="143"/>
      <c r="V83" s="143"/>
      <c r="W83" s="143"/>
      <c r="X83" s="143"/>
      <c r="Y83" s="143"/>
      <c r="Z83" s="143"/>
      <c r="AA83" s="143">
        <f>AB83</f>
        <v>0</v>
      </c>
      <c r="AB83" s="202"/>
      <c r="AC83" s="143"/>
      <c r="AD83" s="143"/>
      <c r="AE83" s="143"/>
      <c r="AF83" s="143"/>
      <c r="AG83" s="143"/>
      <c r="AH83" s="143"/>
      <c r="AI83" s="152"/>
    </row>
    <row r="84" spans="2:35" s="148" customFormat="1" ht="24.75" customHeight="1" x14ac:dyDescent="0.25">
      <c r="B84" s="149" t="s">
        <v>257</v>
      </c>
      <c r="C84" s="159"/>
      <c r="D84" s="159"/>
      <c r="E84" s="159"/>
      <c r="F84" s="159"/>
      <c r="G84" s="159"/>
      <c r="H84" s="159">
        <v>244</v>
      </c>
      <c r="I84" s="159">
        <v>226</v>
      </c>
      <c r="J84" s="159" t="s">
        <v>256</v>
      </c>
      <c r="K84" s="143">
        <f>L84</f>
        <v>8000</v>
      </c>
      <c r="L84" s="202">
        <v>8000</v>
      </c>
      <c r="M84" s="143"/>
      <c r="N84" s="143"/>
      <c r="O84" s="143"/>
      <c r="P84" s="143"/>
      <c r="Q84" s="143"/>
      <c r="R84" s="143"/>
      <c r="S84" s="143">
        <f>T84</f>
        <v>8000</v>
      </c>
      <c r="T84" s="202">
        <v>8000</v>
      </c>
      <c r="U84" s="143"/>
      <c r="V84" s="143"/>
      <c r="W84" s="143"/>
      <c r="X84" s="143"/>
      <c r="Y84" s="143"/>
      <c r="Z84" s="143"/>
      <c r="AA84" s="143">
        <f>AB84</f>
        <v>8000</v>
      </c>
      <c r="AB84" s="202">
        <v>8000</v>
      </c>
      <c r="AC84" s="143"/>
      <c r="AD84" s="143"/>
      <c r="AE84" s="143"/>
      <c r="AF84" s="143"/>
      <c r="AG84" s="143"/>
      <c r="AH84" s="143"/>
      <c r="AI84" s="152"/>
    </row>
    <row r="85" spans="2:35" s="148" customFormat="1" ht="24.75" customHeight="1" x14ac:dyDescent="0.25">
      <c r="B85" s="149" t="s">
        <v>267</v>
      </c>
      <c r="C85" s="159"/>
      <c r="D85" s="159"/>
      <c r="E85" s="159"/>
      <c r="F85" s="159"/>
      <c r="G85" s="159"/>
      <c r="H85" s="159">
        <v>244</v>
      </c>
      <c r="I85" s="159">
        <v>226</v>
      </c>
      <c r="J85" s="159" t="s">
        <v>266</v>
      </c>
      <c r="K85" s="143">
        <f>L85</f>
        <v>5000</v>
      </c>
      <c r="L85" s="202">
        <v>5000</v>
      </c>
      <c r="M85" s="143"/>
      <c r="N85" s="143"/>
      <c r="O85" s="143"/>
      <c r="P85" s="143"/>
      <c r="Q85" s="143"/>
      <c r="R85" s="143"/>
      <c r="S85" s="143">
        <f>T85</f>
        <v>5000</v>
      </c>
      <c r="T85" s="202">
        <v>5000</v>
      </c>
      <c r="U85" s="143"/>
      <c r="V85" s="143"/>
      <c r="W85" s="143"/>
      <c r="X85" s="143"/>
      <c r="Y85" s="143"/>
      <c r="Z85" s="143"/>
      <c r="AA85" s="143">
        <f>AB85</f>
        <v>5000</v>
      </c>
      <c r="AB85" s="202">
        <v>5000</v>
      </c>
      <c r="AC85" s="143"/>
      <c r="AD85" s="143"/>
      <c r="AE85" s="143"/>
      <c r="AF85" s="143"/>
      <c r="AG85" s="143"/>
      <c r="AH85" s="143"/>
      <c r="AI85" s="152"/>
    </row>
    <row r="86" spans="2:35" s="148" customFormat="1" ht="24.75" customHeight="1" x14ac:dyDescent="0.25">
      <c r="B86" s="149" t="s">
        <v>264</v>
      </c>
      <c r="C86" s="159"/>
      <c r="D86" s="159"/>
      <c r="E86" s="159"/>
      <c r="F86" s="159"/>
      <c r="G86" s="159"/>
      <c r="H86" s="159">
        <v>244</v>
      </c>
      <c r="I86" s="159">
        <v>226</v>
      </c>
      <c r="J86" s="159" t="s">
        <v>265</v>
      </c>
      <c r="K86" s="143">
        <f>L86</f>
        <v>30000</v>
      </c>
      <c r="L86" s="202">
        <v>30000</v>
      </c>
      <c r="M86" s="143"/>
      <c r="N86" s="143"/>
      <c r="O86" s="143"/>
      <c r="P86" s="143"/>
      <c r="Q86" s="143"/>
      <c r="R86" s="143"/>
      <c r="S86" s="143">
        <f>T86</f>
        <v>30000</v>
      </c>
      <c r="T86" s="202">
        <v>30000</v>
      </c>
      <c r="U86" s="143"/>
      <c r="V86" s="143"/>
      <c r="W86" s="143"/>
      <c r="X86" s="143"/>
      <c r="Y86" s="143"/>
      <c r="Z86" s="143"/>
      <c r="AA86" s="143">
        <f>AB86</f>
        <v>30000</v>
      </c>
      <c r="AB86" s="202">
        <v>30000</v>
      </c>
      <c r="AC86" s="143"/>
      <c r="AD86" s="143"/>
      <c r="AE86" s="143"/>
      <c r="AF86" s="143"/>
      <c r="AG86" s="143"/>
      <c r="AH86" s="143"/>
      <c r="AI86" s="152"/>
    </row>
    <row r="87" spans="2:35" s="153" customFormat="1" ht="33.75" x14ac:dyDescent="0.25">
      <c r="B87" s="145" t="s">
        <v>225</v>
      </c>
      <c r="C87" s="83"/>
      <c r="D87" s="83"/>
      <c r="E87" s="83"/>
      <c r="F87" s="83"/>
      <c r="G87" s="83"/>
      <c r="H87" s="83">
        <v>244</v>
      </c>
      <c r="I87" s="83">
        <v>227</v>
      </c>
      <c r="J87" s="83"/>
      <c r="K87" s="157"/>
      <c r="L87" s="196"/>
      <c r="M87" s="157"/>
      <c r="N87" s="157"/>
      <c r="O87" s="157"/>
      <c r="P87" s="157"/>
      <c r="Q87" s="157"/>
      <c r="R87" s="157"/>
      <c r="S87" s="157"/>
      <c r="T87" s="196"/>
      <c r="U87" s="157"/>
      <c r="V87" s="157"/>
      <c r="W87" s="157"/>
      <c r="X87" s="157"/>
      <c r="Y87" s="157"/>
      <c r="Z87" s="157"/>
      <c r="AA87" s="157"/>
      <c r="AB87" s="196"/>
      <c r="AC87" s="157"/>
      <c r="AD87" s="157"/>
      <c r="AE87" s="157"/>
      <c r="AF87" s="157"/>
      <c r="AG87" s="157"/>
      <c r="AH87" s="157"/>
      <c r="AI87" s="155" t="s">
        <v>226</v>
      </c>
    </row>
    <row r="88" spans="2:35" s="153" customFormat="1" ht="21" x14ac:dyDescent="0.25">
      <c r="B88" s="145" t="s">
        <v>227</v>
      </c>
      <c r="C88" s="83"/>
      <c r="D88" s="83"/>
      <c r="E88" s="83"/>
      <c r="F88" s="83"/>
      <c r="G88" s="83"/>
      <c r="H88" s="83">
        <v>244</v>
      </c>
      <c r="I88" s="83">
        <v>228</v>
      </c>
      <c r="J88" s="83"/>
      <c r="K88" s="157"/>
      <c r="L88" s="196"/>
      <c r="M88" s="157"/>
      <c r="N88" s="157"/>
      <c r="O88" s="157"/>
      <c r="P88" s="157"/>
      <c r="Q88" s="157"/>
      <c r="R88" s="157"/>
      <c r="S88" s="157"/>
      <c r="T88" s="196"/>
      <c r="U88" s="157"/>
      <c r="V88" s="157"/>
      <c r="W88" s="157"/>
      <c r="X88" s="157"/>
      <c r="Y88" s="157"/>
      <c r="Z88" s="157"/>
      <c r="AA88" s="157"/>
      <c r="AB88" s="196"/>
      <c r="AC88" s="157"/>
      <c r="AD88" s="157"/>
      <c r="AE88" s="157"/>
      <c r="AF88" s="157"/>
      <c r="AG88" s="157"/>
      <c r="AH88" s="157"/>
      <c r="AI88" s="155"/>
    </row>
    <row r="89" spans="2:35" s="148" customFormat="1" hidden="1" x14ac:dyDescent="0.25">
      <c r="B89" s="145"/>
      <c r="C89" s="159"/>
      <c r="D89" s="159"/>
      <c r="E89" s="159"/>
      <c r="F89" s="159"/>
      <c r="G89" s="159"/>
      <c r="H89" s="159"/>
      <c r="I89" s="83"/>
      <c r="J89" s="159"/>
      <c r="K89" s="143"/>
      <c r="L89" s="143"/>
      <c r="M89" s="143"/>
      <c r="N89" s="143"/>
      <c r="O89" s="143"/>
      <c r="P89" s="143"/>
      <c r="Q89" s="143"/>
      <c r="R89" s="143"/>
      <c r="S89" s="143"/>
      <c r="T89" s="202"/>
      <c r="U89" s="143"/>
      <c r="V89" s="143"/>
      <c r="W89" s="143"/>
      <c r="X89" s="143"/>
      <c r="Y89" s="143"/>
      <c r="Z89" s="143"/>
      <c r="AA89" s="143"/>
      <c r="AB89" s="202"/>
      <c r="AC89" s="143"/>
      <c r="AD89" s="143"/>
      <c r="AE89" s="143"/>
      <c r="AF89" s="143"/>
      <c r="AG89" s="143"/>
      <c r="AH89" s="143"/>
      <c r="AI89" s="152"/>
    </row>
    <row r="90" spans="2:35" s="148" customFormat="1" hidden="1" x14ac:dyDescent="0.25">
      <c r="B90" s="149"/>
      <c r="C90" s="159"/>
      <c r="D90" s="159"/>
      <c r="E90" s="159"/>
      <c r="F90" s="159"/>
      <c r="G90" s="159"/>
      <c r="H90" s="159"/>
      <c r="I90" s="159"/>
      <c r="J90" s="159"/>
      <c r="K90" s="143"/>
      <c r="L90" s="202"/>
      <c r="M90" s="143"/>
      <c r="N90" s="143"/>
      <c r="O90" s="143"/>
      <c r="P90" s="143"/>
      <c r="Q90" s="143"/>
      <c r="R90" s="143"/>
      <c r="S90" s="143"/>
      <c r="T90" s="202"/>
      <c r="U90" s="143"/>
      <c r="V90" s="143"/>
      <c r="W90" s="143"/>
      <c r="X90" s="143"/>
      <c r="Y90" s="143"/>
      <c r="Z90" s="143"/>
      <c r="AA90" s="143"/>
      <c r="AB90" s="202"/>
      <c r="AC90" s="143"/>
      <c r="AD90" s="143"/>
      <c r="AE90" s="143"/>
      <c r="AF90" s="143"/>
      <c r="AG90" s="143"/>
      <c r="AH90" s="143"/>
      <c r="AI90" s="152"/>
    </row>
    <row r="91" spans="2:35" s="153" customFormat="1" ht="31.5" x14ac:dyDescent="0.25">
      <c r="B91" s="145" t="s">
        <v>228</v>
      </c>
      <c r="C91" s="83"/>
      <c r="D91" s="83"/>
      <c r="E91" s="83"/>
      <c r="F91" s="83"/>
      <c r="G91" s="83"/>
      <c r="H91" s="83">
        <v>244</v>
      </c>
      <c r="I91" s="83">
        <v>310</v>
      </c>
      <c r="J91" s="83" t="s">
        <v>268</v>
      </c>
      <c r="K91" s="157">
        <f>L91</f>
        <v>0</v>
      </c>
      <c r="L91" s="196"/>
      <c r="M91" s="157"/>
      <c r="N91" s="157"/>
      <c r="O91" s="157"/>
      <c r="P91" s="157"/>
      <c r="Q91" s="157"/>
      <c r="R91" s="157"/>
      <c r="S91" s="157"/>
      <c r="T91" s="196"/>
      <c r="U91" s="157"/>
      <c r="V91" s="157"/>
      <c r="W91" s="157"/>
      <c r="X91" s="157"/>
      <c r="Y91" s="157"/>
      <c r="Z91" s="157"/>
      <c r="AA91" s="157"/>
      <c r="AB91" s="196"/>
      <c r="AC91" s="157"/>
      <c r="AD91" s="157"/>
      <c r="AE91" s="157"/>
      <c r="AF91" s="157"/>
      <c r="AG91" s="157"/>
      <c r="AH91" s="157"/>
      <c r="AI91" s="155"/>
    </row>
    <row r="92" spans="2:35" s="153" customFormat="1" ht="24.75" customHeight="1" x14ac:dyDescent="0.25">
      <c r="B92" s="145" t="s">
        <v>229</v>
      </c>
      <c r="C92" s="83"/>
      <c r="D92" s="83"/>
      <c r="E92" s="83"/>
      <c r="F92" s="83"/>
      <c r="G92" s="83"/>
      <c r="H92" s="83"/>
      <c r="I92" s="83">
        <v>340</v>
      </c>
      <c r="J92" s="83"/>
      <c r="K92" s="147">
        <f>SUM(K93:K100)</f>
        <v>50000</v>
      </c>
      <c r="L92" s="196">
        <f t="shared" ref="L92:R92" si="28">SUM(L93:L100)</f>
        <v>50000</v>
      </c>
      <c r="M92" s="147">
        <f t="shared" si="28"/>
        <v>0</v>
      </c>
      <c r="N92" s="147">
        <f t="shared" si="28"/>
        <v>0</v>
      </c>
      <c r="O92" s="147">
        <f t="shared" si="28"/>
        <v>0</v>
      </c>
      <c r="P92" s="147">
        <f t="shared" si="28"/>
        <v>0</v>
      </c>
      <c r="Q92" s="147">
        <f t="shared" si="28"/>
        <v>0</v>
      </c>
      <c r="R92" s="147">
        <f t="shared" si="28"/>
        <v>0</v>
      </c>
      <c r="S92" s="147">
        <f>SUM(S93:S100)</f>
        <v>50000</v>
      </c>
      <c r="T92" s="196">
        <f t="shared" ref="T92:Z92" si="29">SUM(T93:T100)</f>
        <v>50000</v>
      </c>
      <c r="U92" s="147">
        <f t="shared" si="29"/>
        <v>0</v>
      </c>
      <c r="V92" s="147">
        <f t="shared" si="29"/>
        <v>0</v>
      </c>
      <c r="W92" s="147">
        <f t="shared" si="29"/>
        <v>0</v>
      </c>
      <c r="X92" s="147">
        <f t="shared" si="29"/>
        <v>0</v>
      </c>
      <c r="Y92" s="147">
        <f t="shared" si="29"/>
        <v>0</v>
      </c>
      <c r="Z92" s="147">
        <f t="shared" si="29"/>
        <v>0</v>
      </c>
      <c r="AA92" s="147">
        <f>SUM(AA93:AA100)</f>
        <v>50000</v>
      </c>
      <c r="AB92" s="196">
        <f t="shared" ref="AB92:AH92" si="30">SUM(AB93:AB100)</f>
        <v>50000</v>
      </c>
      <c r="AC92" s="147">
        <f t="shared" si="30"/>
        <v>0</v>
      </c>
      <c r="AD92" s="147">
        <f t="shared" si="30"/>
        <v>0</v>
      </c>
      <c r="AE92" s="147">
        <f t="shared" si="30"/>
        <v>0</v>
      </c>
      <c r="AF92" s="147">
        <f t="shared" si="30"/>
        <v>0</v>
      </c>
      <c r="AG92" s="147">
        <f t="shared" si="30"/>
        <v>0</v>
      </c>
      <c r="AH92" s="147">
        <f t="shared" si="30"/>
        <v>0</v>
      </c>
      <c r="AI92" s="155"/>
    </row>
    <row r="93" spans="2:35" s="148" customFormat="1" ht="22.5" x14ac:dyDescent="0.25">
      <c r="B93" s="149" t="s">
        <v>230</v>
      </c>
      <c r="C93" s="159"/>
      <c r="D93" s="159"/>
      <c r="E93" s="159"/>
      <c r="F93" s="159"/>
      <c r="G93" s="159"/>
      <c r="H93" s="159">
        <v>244</v>
      </c>
      <c r="I93" s="159">
        <v>342</v>
      </c>
      <c r="J93" s="159"/>
      <c r="K93" s="143"/>
      <c r="L93" s="202"/>
      <c r="M93" s="143"/>
      <c r="N93" s="143"/>
      <c r="O93" s="143"/>
      <c r="P93" s="143"/>
      <c r="Q93" s="143"/>
      <c r="R93" s="143"/>
      <c r="S93" s="143"/>
      <c r="T93" s="202"/>
      <c r="U93" s="143"/>
      <c r="V93" s="143"/>
      <c r="W93" s="143"/>
      <c r="X93" s="143"/>
      <c r="Y93" s="143"/>
      <c r="Z93" s="143"/>
      <c r="AA93" s="143"/>
      <c r="AB93" s="202"/>
      <c r="AC93" s="143"/>
      <c r="AD93" s="143"/>
      <c r="AE93" s="143"/>
      <c r="AF93" s="143"/>
      <c r="AG93" s="143"/>
      <c r="AH93" s="143"/>
      <c r="AI93" s="152" t="s">
        <v>231</v>
      </c>
    </row>
    <row r="94" spans="2:35" s="148" customFormat="1" ht="22.5" x14ac:dyDescent="0.25">
      <c r="B94" s="149" t="s">
        <v>232</v>
      </c>
      <c r="C94" s="159"/>
      <c r="D94" s="159"/>
      <c r="E94" s="159"/>
      <c r="F94" s="159"/>
      <c r="G94" s="159"/>
      <c r="H94" s="159">
        <v>244</v>
      </c>
      <c r="I94" s="159">
        <v>343</v>
      </c>
      <c r="J94" s="159"/>
      <c r="K94" s="143"/>
      <c r="L94" s="202"/>
      <c r="M94" s="143"/>
      <c r="N94" s="143"/>
      <c r="O94" s="143"/>
      <c r="P94" s="143"/>
      <c r="Q94" s="143"/>
      <c r="R94" s="143"/>
      <c r="S94" s="143"/>
      <c r="T94" s="202"/>
      <c r="U94" s="143"/>
      <c r="V94" s="143"/>
      <c r="W94" s="143"/>
      <c r="X94" s="143"/>
      <c r="Y94" s="143"/>
      <c r="Z94" s="143"/>
      <c r="AA94" s="143"/>
      <c r="AB94" s="202"/>
      <c r="AC94" s="143"/>
      <c r="AD94" s="143"/>
      <c r="AE94" s="143"/>
      <c r="AF94" s="143"/>
      <c r="AG94" s="143"/>
      <c r="AH94" s="143"/>
      <c r="AI94" s="152" t="s">
        <v>233</v>
      </c>
    </row>
    <row r="95" spans="2:35" s="148" customFormat="1" ht="22.5" x14ac:dyDescent="0.25">
      <c r="B95" s="149" t="s">
        <v>234</v>
      </c>
      <c r="C95" s="159"/>
      <c r="D95" s="159"/>
      <c r="E95" s="159"/>
      <c r="F95" s="159"/>
      <c r="G95" s="159"/>
      <c r="H95" s="159">
        <v>244</v>
      </c>
      <c r="I95" s="159">
        <v>344</v>
      </c>
      <c r="J95" s="159"/>
      <c r="K95" s="143"/>
      <c r="L95" s="202"/>
      <c r="M95" s="143"/>
      <c r="N95" s="143"/>
      <c r="O95" s="143"/>
      <c r="P95" s="143"/>
      <c r="Q95" s="143"/>
      <c r="R95" s="143"/>
      <c r="S95" s="143"/>
      <c r="T95" s="202"/>
      <c r="U95" s="143"/>
      <c r="V95" s="143"/>
      <c r="W95" s="143"/>
      <c r="X95" s="143"/>
      <c r="Y95" s="143"/>
      <c r="Z95" s="143"/>
      <c r="AA95" s="143"/>
      <c r="AB95" s="202"/>
      <c r="AC95" s="143"/>
      <c r="AD95" s="143"/>
      <c r="AE95" s="143"/>
      <c r="AF95" s="143"/>
      <c r="AG95" s="143"/>
      <c r="AH95" s="143"/>
      <c r="AI95" s="152" t="s">
        <v>235</v>
      </c>
    </row>
    <row r="96" spans="2:35" s="148" customFormat="1" ht="22.5" x14ac:dyDescent="0.25">
      <c r="B96" s="149" t="s">
        <v>236</v>
      </c>
      <c r="C96" s="159"/>
      <c r="D96" s="159"/>
      <c r="E96" s="159"/>
      <c r="F96" s="159"/>
      <c r="G96" s="159"/>
      <c r="H96" s="159">
        <v>244</v>
      </c>
      <c r="I96" s="159">
        <v>345</v>
      </c>
      <c r="J96" s="159"/>
      <c r="K96" s="143"/>
      <c r="L96" s="202"/>
      <c r="M96" s="143"/>
      <c r="N96" s="143"/>
      <c r="O96" s="143"/>
      <c r="P96" s="143"/>
      <c r="Q96" s="143"/>
      <c r="R96" s="143"/>
      <c r="S96" s="143"/>
      <c r="T96" s="202"/>
      <c r="U96" s="143"/>
      <c r="V96" s="143"/>
      <c r="W96" s="143"/>
      <c r="X96" s="143"/>
      <c r="Y96" s="143"/>
      <c r="Z96" s="143"/>
      <c r="AA96" s="143"/>
      <c r="AB96" s="202"/>
      <c r="AC96" s="143"/>
      <c r="AD96" s="143"/>
      <c r="AE96" s="143"/>
      <c r="AF96" s="143"/>
      <c r="AG96" s="143"/>
      <c r="AH96" s="143"/>
      <c r="AI96" s="152" t="s">
        <v>237</v>
      </c>
    </row>
    <row r="97" spans="2:35" s="148" customFormat="1" ht="33.75" x14ac:dyDescent="0.25">
      <c r="B97" s="149" t="s">
        <v>263</v>
      </c>
      <c r="C97" s="159"/>
      <c r="D97" s="159"/>
      <c r="E97" s="159"/>
      <c r="F97" s="159"/>
      <c r="G97" s="159"/>
      <c r="H97" s="159">
        <v>244</v>
      </c>
      <c r="I97" s="159">
        <v>346</v>
      </c>
      <c r="J97" s="159" t="s">
        <v>260</v>
      </c>
      <c r="K97" s="143"/>
      <c r="L97" s="202"/>
      <c r="M97" s="143"/>
      <c r="N97" s="143"/>
      <c r="O97" s="143"/>
      <c r="P97" s="143"/>
      <c r="Q97" s="143"/>
      <c r="R97" s="143"/>
      <c r="S97" s="143"/>
      <c r="T97" s="202"/>
      <c r="U97" s="143"/>
      <c r="V97" s="143"/>
      <c r="W97" s="143"/>
      <c r="X97" s="143"/>
      <c r="Y97" s="143"/>
      <c r="Z97" s="143"/>
      <c r="AA97" s="143"/>
      <c r="AB97" s="202"/>
      <c r="AC97" s="143"/>
      <c r="AD97" s="143"/>
      <c r="AE97" s="143"/>
      <c r="AF97" s="143"/>
      <c r="AG97" s="143"/>
      <c r="AH97" s="143"/>
      <c r="AI97" s="152" t="s">
        <v>238</v>
      </c>
    </row>
    <row r="98" spans="2:35" s="148" customFormat="1" ht="33.75" x14ac:dyDescent="0.25">
      <c r="B98" s="149" t="s">
        <v>262</v>
      </c>
      <c r="C98" s="159"/>
      <c r="D98" s="159"/>
      <c r="E98" s="159"/>
      <c r="F98" s="159"/>
      <c r="G98" s="159"/>
      <c r="H98" s="159">
        <v>244</v>
      </c>
      <c r="I98" s="159">
        <v>346</v>
      </c>
      <c r="J98" s="159" t="s">
        <v>261</v>
      </c>
      <c r="K98" s="143">
        <f>L98</f>
        <v>50000</v>
      </c>
      <c r="L98" s="202">
        <v>50000</v>
      </c>
      <c r="M98" s="143"/>
      <c r="N98" s="143"/>
      <c r="O98" s="143"/>
      <c r="P98" s="143"/>
      <c r="Q98" s="143"/>
      <c r="R98" s="143"/>
      <c r="S98" s="143">
        <f>T98</f>
        <v>50000</v>
      </c>
      <c r="T98" s="202">
        <v>50000</v>
      </c>
      <c r="U98" s="143"/>
      <c r="V98" s="143"/>
      <c r="W98" s="143"/>
      <c r="X98" s="143"/>
      <c r="Y98" s="143"/>
      <c r="Z98" s="143"/>
      <c r="AA98" s="143">
        <f>AB98</f>
        <v>50000</v>
      </c>
      <c r="AB98" s="202">
        <v>50000</v>
      </c>
      <c r="AC98" s="143"/>
      <c r="AD98" s="143"/>
      <c r="AE98" s="143"/>
      <c r="AF98" s="143"/>
      <c r="AG98" s="143"/>
      <c r="AH98" s="143"/>
      <c r="AI98" s="152" t="s">
        <v>239</v>
      </c>
    </row>
    <row r="99" spans="2:35" s="148" customFormat="1" ht="33.75" x14ac:dyDescent="0.25">
      <c r="B99" s="149" t="s">
        <v>240</v>
      </c>
      <c r="C99" s="159"/>
      <c r="D99" s="159"/>
      <c r="E99" s="159"/>
      <c r="F99" s="159"/>
      <c r="G99" s="159"/>
      <c r="H99" s="159">
        <v>244</v>
      </c>
      <c r="I99" s="159">
        <v>347</v>
      </c>
      <c r="J99" s="159"/>
      <c r="K99" s="143"/>
      <c r="L99" s="202"/>
      <c r="M99" s="143"/>
      <c r="N99" s="143"/>
      <c r="O99" s="143"/>
      <c r="P99" s="143"/>
      <c r="Q99" s="143"/>
      <c r="R99" s="143"/>
      <c r="S99" s="143"/>
      <c r="T99" s="202"/>
      <c r="U99" s="143"/>
      <c r="V99" s="143"/>
      <c r="W99" s="143"/>
      <c r="X99" s="143"/>
      <c r="Y99" s="143"/>
      <c r="Z99" s="143"/>
      <c r="AA99" s="143"/>
      <c r="AB99" s="202"/>
      <c r="AC99" s="143"/>
      <c r="AD99" s="143"/>
      <c r="AE99" s="143"/>
      <c r="AF99" s="143"/>
      <c r="AG99" s="143"/>
      <c r="AH99" s="143"/>
      <c r="AI99" s="152"/>
    </row>
    <row r="100" spans="2:35" s="148" customFormat="1" ht="25.5" customHeight="1" x14ac:dyDescent="0.25">
      <c r="B100" s="149" t="s">
        <v>241</v>
      </c>
      <c r="C100" s="159"/>
      <c r="D100" s="159"/>
      <c r="E100" s="159"/>
      <c r="F100" s="159"/>
      <c r="G100" s="159"/>
      <c r="H100" s="159">
        <v>244</v>
      </c>
      <c r="I100" s="159">
        <v>349</v>
      </c>
      <c r="J100" s="159"/>
      <c r="K100" s="143"/>
      <c r="L100" s="202"/>
      <c r="M100" s="143"/>
      <c r="N100" s="143"/>
      <c r="O100" s="143"/>
      <c r="P100" s="143"/>
      <c r="Q100" s="143"/>
      <c r="R100" s="143"/>
      <c r="S100" s="143"/>
      <c r="T100" s="202"/>
      <c r="U100" s="143"/>
      <c r="V100" s="143"/>
      <c r="W100" s="143"/>
      <c r="X100" s="143"/>
      <c r="Y100" s="143"/>
      <c r="Z100" s="143"/>
      <c r="AA100" s="143"/>
      <c r="AB100" s="202"/>
      <c r="AC100" s="143"/>
      <c r="AD100" s="143"/>
      <c r="AE100" s="143"/>
      <c r="AF100" s="143"/>
      <c r="AG100" s="143"/>
      <c r="AH100" s="143"/>
      <c r="AI100" s="152" t="s">
        <v>242</v>
      </c>
    </row>
    <row r="101" spans="2:35" s="153" customFormat="1" ht="21" x14ac:dyDescent="0.25">
      <c r="B101" s="145" t="s">
        <v>243</v>
      </c>
      <c r="C101" s="83"/>
      <c r="D101" s="83"/>
      <c r="E101" s="83"/>
      <c r="F101" s="83"/>
      <c r="G101" s="83"/>
      <c r="H101" s="83"/>
      <c r="I101" s="83">
        <v>350</v>
      </c>
      <c r="J101" s="83"/>
      <c r="K101" s="147">
        <f>SUM(K102:K104)</f>
        <v>0</v>
      </c>
      <c r="L101" s="196">
        <f t="shared" ref="L101:R101" si="31">SUM(L102:L104)</f>
        <v>0</v>
      </c>
      <c r="M101" s="147">
        <f t="shared" si="31"/>
        <v>0</v>
      </c>
      <c r="N101" s="147">
        <f t="shared" si="31"/>
        <v>0</v>
      </c>
      <c r="O101" s="147">
        <f t="shared" si="31"/>
        <v>0</v>
      </c>
      <c r="P101" s="147">
        <f t="shared" si="31"/>
        <v>0</v>
      </c>
      <c r="Q101" s="147">
        <f t="shared" si="31"/>
        <v>0</v>
      </c>
      <c r="R101" s="147">
        <f t="shared" si="31"/>
        <v>0</v>
      </c>
      <c r="S101" s="147">
        <f>SUM(S102:S104)</f>
        <v>0</v>
      </c>
      <c r="T101" s="196">
        <f t="shared" ref="T101:Z101" si="32">SUM(T102:T104)</f>
        <v>0</v>
      </c>
      <c r="U101" s="147">
        <f t="shared" si="32"/>
        <v>0</v>
      </c>
      <c r="V101" s="147">
        <f t="shared" si="32"/>
        <v>0</v>
      </c>
      <c r="W101" s="147">
        <f t="shared" si="32"/>
        <v>0</v>
      </c>
      <c r="X101" s="147">
        <f t="shared" si="32"/>
        <v>0</v>
      </c>
      <c r="Y101" s="147">
        <f t="shared" si="32"/>
        <v>0</v>
      </c>
      <c r="Z101" s="147">
        <f t="shared" si="32"/>
        <v>0</v>
      </c>
      <c r="AA101" s="147">
        <f>SUM(AA102:AA104)</f>
        <v>0</v>
      </c>
      <c r="AB101" s="196">
        <f t="shared" ref="AB101:AH101" si="33">SUM(AB102:AB104)</f>
        <v>0</v>
      </c>
      <c r="AC101" s="147">
        <f t="shared" si="33"/>
        <v>0</v>
      </c>
      <c r="AD101" s="147">
        <f t="shared" si="33"/>
        <v>0</v>
      </c>
      <c r="AE101" s="147">
        <f t="shared" si="33"/>
        <v>0</v>
      </c>
      <c r="AF101" s="147">
        <f t="shared" si="33"/>
        <v>0</v>
      </c>
      <c r="AG101" s="147">
        <f t="shared" si="33"/>
        <v>0</v>
      </c>
      <c r="AH101" s="147">
        <f t="shared" si="33"/>
        <v>0</v>
      </c>
      <c r="AI101" s="155"/>
    </row>
    <row r="102" spans="2:35" s="148" customFormat="1" ht="56.25" x14ac:dyDescent="0.25">
      <c r="B102" s="149" t="s">
        <v>244</v>
      </c>
      <c r="C102" s="159"/>
      <c r="D102" s="159"/>
      <c r="E102" s="159"/>
      <c r="F102" s="159"/>
      <c r="G102" s="159"/>
      <c r="H102" s="159">
        <v>244</v>
      </c>
      <c r="I102" s="159">
        <v>352</v>
      </c>
      <c r="J102" s="159"/>
      <c r="K102" s="143"/>
      <c r="L102" s="202"/>
      <c r="M102" s="143"/>
      <c r="N102" s="143"/>
      <c r="O102" s="143"/>
      <c r="P102" s="143"/>
      <c r="Q102" s="143"/>
      <c r="R102" s="143"/>
      <c r="S102" s="143"/>
      <c r="T102" s="202"/>
      <c r="U102" s="143"/>
      <c r="V102" s="143"/>
      <c r="W102" s="143"/>
      <c r="X102" s="143"/>
      <c r="Y102" s="143"/>
      <c r="Z102" s="143"/>
      <c r="AA102" s="143"/>
      <c r="AB102" s="202"/>
      <c r="AC102" s="143"/>
      <c r="AD102" s="143"/>
      <c r="AE102" s="143"/>
      <c r="AF102" s="143"/>
      <c r="AG102" s="143"/>
      <c r="AH102" s="143"/>
      <c r="AI102" s="152"/>
    </row>
    <row r="103" spans="2:35" s="148" customFormat="1" ht="60.75" customHeight="1" x14ac:dyDescent="0.25">
      <c r="B103" s="149" t="s">
        <v>245</v>
      </c>
      <c r="C103" s="159"/>
      <c r="D103" s="159"/>
      <c r="E103" s="159"/>
      <c r="F103" s="159"/>
      <c r="G103" s="159"/>
      <c r="H103" s="159">
        <v>244</v>
      </c>
      <c r="I103" s="159">
        <v>353</v>
      </c>
      <c r="J103" s="159"/>
      <c r="K103" s="143">
        <f>L103</f>
        <v>0</v>
      </c>
      <c r="L103" s="211"/>
      <c r="M103" s="143"/>
      <c r="N103" s="143"/>
      <c r="O103" s="143"/>
      <c r="P103" s="143"/>
      <c r="Q103" s="143"/>
      <c r="R103" s="143"/>
      <c r="S103" s="143">
        <f>T103</f>
        <v>0</v>
      </c>
      <c r="T103" s="202"/>
      <c r="U103" s="143"/>
      <c r="V103" s="143"/>
      <c r="W103" s="143"/>
      <c r="X103" s="143"/>
      <c r="Y103" s="143"/>
      <c r="Z103" s="143"/>
      <c r="AA103" s="143">
        <f>AB103</f>
        <v>0</v>
      </c>
      <c r="AB103" s="202"/>
      <c r="AC103" s="143"/>
      <c r="AD103" s="143"/>
      <c r="AE103" s="143"/>
      <c r="AF103" s="143"/>
      <c r="AG103" s="143"/>
      <c r="AH103" s="143"/>
      <c r="AI103" s="152"/>
    </row>
    <row r="104" spans="2:35" s="148" customFormat="1" x14ac:dyDescent="0.25">
      <c r="B104" s="149"/>
      <c r="C104" s="159"/>
      <c r="D104" s="159"/>
      <c r="E104" s="159"/>
      <c r="F104" s="159"/>
      <c r="G104" s="159"/>
      <c r="H104" s="159"/>
      <c r="I104" s="159"/>
      <c r="J104" s="159"/>
      <c r="K104" s="143"/>
      <c r="L104" s="202"/>
      <c r="M104" s="143"/>
      <c r="N104" s="143"/>
      <c r="O104" s="143"/>
      <c r="P104" s="143"/>
      <c r="Q104" s="143"/>
      <c r="R104" s="143"/>
      <c r="S104" s="143"/>
      <c r="T104" s="202"/>
      <c r="U104" s="143"/>
      <c r="V104" s="143"/>
      <c r="W104" s="143"/>
      <c r="X104" s="143"/>
      <c r="Y104" s="143"/>
      <c r="Z104" s="143"/>
      <c r="AA104" s="143"/>
      <c r="AB104" s="202"/>
      <c r="AC104" s="143"/>
      <c r="AD104" s="143"/>
      <c r="AE104" s="143"/>
      <c r="AF104" s="143"/>
      <c r="AG104" s="143"/>
      <c r="AH104" s="143"/>
      <c r="AI104" s="152"/>
    </row>
    <row r="105" spans="2:35" s="140" customFormat="1" ht="21" x14ac:dyDescent="0.25">
      <c r="B105" s="84" t="s">
        <v>66</v>
      </c>
      <c r="C105" s="80">
        <v>300</v>
      </c>
      <c r="D105" s="80" t="s">
        <v>55</v>
      </c>
      <c r="E105" s="80" t="s">
        <v>55</v>
      </c>
      <c r="F105" s="80" t="s">
        <v>55</v>
      </c>
      <c r="G105" s="80" t="s">
        <v>55</v>
      </c>
      <c r="H105" s="80" t="s">
        <v>55</v>
      </c>
      <c r="I105" s="80" t="s">
        <v>55</v>
      </c>
      <c r="J105" s="80" t="s">
        <v>55</v>
      </c>
      <c r="K105" s="141"/>
      <c r="L105" s="198"/>
      <c r="M105" s="141"/>
      <c r="N105" s="141"/>
      <c r="O105" s="141"/>
      <c r="P105" s="141"/>
      <c r="Q105" s="141"/>
      <c r="R105" s="141"/>
      <c r="S105" s="141"/>
      <c r="T105" s="198"/>
      <c r="U105" s="141"/>
      <c r="V105" s="141"/>
      <c r="W105" s="141"/>
      <c r="X105" s="141"/>
      <c r="Y105" s="141"/>
      <c r="Z105" s="141"/>
      <c r="AA105" s="141"/>
      <c r="AB105" s="198"/>
      <c r="AC105" s="141"/>
      <c r="AD105" s="141"/>
      <c r="AE105" s="141"/>
      <c r="AF105" s="141"/>
      <c r="AG105" s="141"/>
      <c r="AH105" s="141"/>
      <c r="AI105" s="142"/>
    </row>
    <row r="106" spans="2:35" s="54" customFormat="1" x14ac:dyDescent="0.25">
      <c r="B106" s="79" t="s">
        <v>23</v>
      </c>
      <c r="C106" s="85"/>
      <c r="D106" s="85"/>
      <c r="E106" s="85"/>
      <c r="F106" s="85"/>
      <c r="G106" s="85"/>
      <c r="H106" s="85"/>
      <c r="I106" s="85"/>
      <c r="J106" s="85"/>
      <c r="K106" s="160"/>
      <c r="L106" s="196"/>
      <c r="M106" s="160"/>
      <c r="N106" s="160"/>
      <c r="O106" s="160"/>
      <c r="P106" s="160"/>
      <c r="Q106" s="160"/>
      <c r="R106" s="160"/>
      <c r="S106" s="160"/>
      <c r="T106" s="196"/>
      <c r="U106" s="160"/>
      <c r="V106" s="160"/>
      <c r="W106" s="160"/>
      <c r="X106" s="160"/>
      <c r="Y106" s="160"/>
      <c r="Z106" s="160"/>
      <c r="AA106" s="160"/>
      <c r="AB106" s="196"/>
      <c r="AC106" s="160"/>
      <c r="AD106" s="160"/>
      <c r="AE106" s="160"/>
      <c r="AF106" s="160"/>
      <c r="AG106" s="160"/>
      <c r="AH106" s="160"/>
      <c r="AI106" s="135"/>
    </row>
    <row r="107" spans="2:35" s="54" customFormat="1" x14ac:dyDescent="0.25">
      <c r="B107" s="86" t="s">
        <v>67</v>
      </c>
      <c r="C107" s="81">
        <v>310</v>
      </c>
      <c r="D107" s="81"/>
      <c r="E107" s="81"/>
      <c r="F107" s="81"/>
      <c r="G107" s="81"/>
      <c r="H107" s="81"/>
      <c r="I107" s="81"/>
      <c r="J107" s="81"/>
      <c r="K107" s="143"/>
      <c r="L107" s="201"/>
      <c r="M107" s="143"/>
      <c r="N107" s="143"/>
      <c r="O107" s="143"/>
      <c r="P107" s="143"/>
      <c r="Q107" s="143"/>
      <c r="R107" s="143"/>
      <c r="S107" s="143"/>
      <c r="T107" s="201"/>
      <c r="U107" s="143"/>
      <c r="V107" s="143"/>
      <c r="W107" s="143"/>
      <c r="X107" s="143"/>
      <c r="Y107" s="143"/>
      <c r="Z107" s="143"/>
      <c r="AA107" s="143"/>
      <c r="AB107" s="201"/>
      <c r="AC107" s="143"/>
      <c r="AD107" s="143"/>
      <c r="AE107" s="143"/>
      <c r="AF107" s="143"/>
      <c r="AG107" s="143"/>
      <c r="AH107" s="143"/>
      <c r="AI107" s="135"/>
    </row>
    <row r="108" spans="2:35" s="54" customFormat="1" x14ac:dyDescent="0.25">
      <c r="B108" s="86" t="s">
        <v>68</v>
      </c>
      <c r="C108" s="81">
        <v>320</v>
      </c>
      <c r="D108" s="81"/>
      <c r="E108" s="81"/>
      <c r="F108" s="81"/>
      <c r="G108" s="81"/>
      <c r="H108" s="81"/>
      <c r="I108" s="81"/>
      <c r="J108" s="81"/>
      <c r="K108" s="143"/>
      <c r="L108" s="201"/>
      <c r="M108" s="143"/>
      <c r="N108" s="143"/>
      <c r="O108" s="143"/>
      <c r="P108" s="143"/>
      <c r="Q108" s="143"/>
      <c r="R108" s="143"/>
      <c r="S108" s="143"/>
      <c r="T108" s="201"/>
      <c r="U108" s="143"/>
      <c r="V108" s="143"/>
      <c r="W108" s="143"/>
      <c r="X108" s="143"/>
      <c r="Y108" s="143"/>
      <c r="Z108" s="143"/>
      <c r="AA108" s="143"/>
      <c r="AB108" s="201"/>
      <c r="AC108" s="143"/>
      <c r="AD108" s="143"/>
      <c r="AE108" s="143"/>
      <c r="AF108" s="143"/>
      <c r="AG108" s="143"/>
      <c r="AH108" s="143"/>
      <c r="AI108" s="135"/>
    </row>
    <row r="109" spans="2:35" s="140" customFormat="1" ht="21" x14ac:dyDescent="0.25">
      <c r="B109" s="84" t="s">
        <v>133</v>
      </c>
      <c r="C109" s="76">
        <v>400</v>
      </c>
      <c r="D109" s="76"/>
      <c r="E109" s="76"/>
      <c r="F109" s="76"/>
      <c r="G109" s="76"/>
      <c r="H109" s="76"/>
      <c r="I109" s="76"/>
      <c r="J109" s="76"/>
      <c r="K109" s="141">
        <f>K111+K112</f>
        <v>0</v>
      </c>
      <c r="L109" s="196">
        <f t="shared" ref="L109:R109" si="34">L111+L112</f>
        <v>0</v>
      </c>
      <c r="M109" s="141"/>
      <c r="N109" s="141">
        <f t="shared" si="34"/>
        <v>0</v>
      </c>
      <c r="O109" s="141">
        <f t="shared" si="34"/>
        <v>0</v>
      </c>
      <c r="P109" s="141">
        <f t="shared" si="34"/>
        <v>0</v>
      </c>
      <c r="Q109" s="141">
        <f t="shared" si="34"/>
        <v>0</v>
      </c>
      <c r="R109" s="141">
        <f t="shared" si="34"/>
        <v>0</v>
      </c>
      <c r="S109" s="141">
        <f>S111+S112</f>
        <v>0</v>
      </c>
      <c r="T109" s="196">
        <f t="shared" ref="T109" si="35">T111+T112</f>
        <v>0</v>
      </c>
      <c r="U109" s="141"/>
      <c r="V109" s="141">
        <f t="shared" ref="V109:Z109" si="36">V111+V112</f>
        <v>0</v>
      </c>
      <c r="W109" s="141">
        <f t="shared" si="36"/>
        <v>0</v>
      </c>
      <c r="X109" s="141">
        <f t="shared" si="36"/>
        <v>0</v>
      </c>
      <c r="Y109" s="141">
        <f t="shared" si="36"/>
        <v>0</v>
      </c>
      <c r="Z109" s="141">
        <f t="shared" si="36"/>
        <v>0</v>
      </c>
      <c r="AA109" s="141">
        <f>AA111+AA112</f>
        <v>0</v>
      </c>
      <c r="AB109" s="196">
        <f t="shared" ref="AB109" si="37">AB111+AB112</f>
        <v>0</v>
      </c>
      <c r="AC109" s="141"/>
      <c r="AD109" s="141">
        <f t="shared" ref="AD109:AH109" si="38">AD111+AD112</f>
        <v>0</v>
      </c>
      <c r="AE109" s="141">
        <f t="shared" si="38"/>
        <v>0</v>
      </c>
      <c r="AF109" s="141">
        <f t="shared" si="38"/>
        <v>0</v>
      </c>
      <c r="AG109" s="141">
        <f t="shared" si="38"/>
        <v>0</v>
      </c>
      <c r="AH109" s="141">
        <f t="shared" si="38"/>
        <v>0</v>
      </c>
      <c r="AI109" s="142"/>
    </row>
    <row r="110" spans="2:35" s="54" customFormat="1" x14ac:dyDescent="0.25">
      <c r="B110" s="79" t="s">
        <v>23</v>
      </c>
      <c r="C110" s="85"/>
      <c r="D110" s="85"/>
      <c r="E110" s="85"/>
      <c r="F110" s="85"/>
      <c r="G110" s="85"/>
      <c r="H110" s="85"/>
      <c r="I110" s="85"/>
      <c r="J110" s="85"/>
      <c r="K110" s="160"/>
      <c r="L110" s="196"/>
      <c r="M110" s="160"/>
      <c r="N110" s="160"/>
      <c r="O110" s="160"/>
      <c r="P110" s="160"/>
      <c r="Q110" s="160"/>
      <c r="R110" s="160"/>
      <c r="S110" s="160"/>
      <c r="T110" s="196"/>
      <c r="U110" s="160"/>
      <c r="V110" s="160"/>
      <c r="W110" s="160"/>
      <c r="X110" s="160"/>
      <c r="Y110" s="160"/>
      <c r="Z110" s="160"/>
      <c r="AA110" s="160"/>
      <c r="AB110" s="196"/>
      <c r="AC110" s="160"/>
      <c r="AD110" s="160"/>
      <c r="AE110" s="160"/>
      <c r="AF110" s="160"/>
      <c r="AG110" s="160"/>
      <c r="AH110" s="160"/>
      <c r="AI110" s="135"/>
    </row>
    <row r="111" spans="2:35" s="54" customFormat="1" x14ac:dyDescent="0.25">
      <c r="B111" s="86" t="s">
        <v>69</v>
      </c>
      <c r="C111" s="81">
        <v>410</v>
      </c>
      <c r="D111" s="81"/>
      <c r="E111" s="81"/>
      <c r="F111" s="81"/>
      <c r="G111" s="81"/>
      <c r="H111" s="81"/>
      <c r="I111" s="81"/>
      <c r="J111" s="81"/>
      <c r="K111" s="143"/>
      <c r="L111" s="201"/>
      <c r="M111" s="143"/>
      <c r="N111" s="143"/>
      <c r="O111" s="143"/>
      <c r="P111" s="143"/>
      <c r="Q111" s="143"/>
      <c r="R111" s="143"/>
      <c r="S111" s="143"/>
      <c r="T111" s="201"/>
      <c r="U111" s="143"/>
      <c r="V111" s="143"/>
      <c r="W111" s="143"/>
      <c r="X111" s="143"/>
      <c r="Y111" s="143"/>
      <c r="Z111" s="143"/>
      <c r="AA111" s="143"/>
      <c r="AB111" s="201"/>
      <c r="AC111" s="143"/>
      <c r="AD111" s="143"/>
      <c r="AE111" s="143"/>
      <c r="AF111" s="143"/>
      <c r="AG111" s="143"/>
      <c r="AH111" s="143"/>
      <c r="AI111" s="135"/>
    </row>
    <row r="112" spans="2:35" s="54" customFormat="1" x14ac:dyDescent="0.25">
      <c r="B112" s="86" t="s">
        <v>70</v>
      </c>
      <c r="C112" s="81">
        <v>420</v>
      </c>
      <c r="D112" s="81"/>
      <c r="E112" s="81"/>
      <c r="F112" s="81"/>
      <c r="G112" s="81"/>
      <c r="H112" s="81"/>
      <c r="I112" s="81"/>
      <c r="J112" s="81"/>
      <c r="K112" s="143"/>
      <c r="L112" s="201"/>
      <c r="M112" s="143"/>
      <c r="N112" s="143"/>
      <c r="O112" s="143"/>
      <c r="P112" s="143"/>
      <c r="Q112" s="143"/>
      <c r="R112" s="143"/>
      <c r="S112" s="143"/>
      <c r="T112" s="201"/>
      <c r="U112" s="143"/>
      <c r="V112" s="143"/>
      <c r="W112" s="143"/>
      <c r="X112" s="143"/>
      <c r="Y112" s="143"/>
      <c r="Z112" s="143"/>
      <c r="AA112" s="143"/>
      <c r="AB112" s="201"/>
      <c r="AC112" s="143"/>
      <c r="AD112" s="143"/>
      <c r="AE112" s="143"/>
      <c r="AF112" s="143"/>
      <c r="AG112" s="143"/>
      <c r="AH112" s="143"/>
      <c r="AI112" s="135"/>
    </row>
    <row r="113" spans="2:35" s="140" customFormat="1" x14ac:dyDescent="0.25">
      <c r="B113" s="84" t="s">
        <v>71</v>
      </c>
      <c r="C113" s="76">
        <v>500</v>
      </c>
      <c r="D113" s="76" t="s">
        <v>55</v>
      </c>
      <c r="E113" s="80" t="s">
        <v>55</v>
      </c>
      <c r="F113" s="80" t="s">
        <v>55</v>
      </c>
      <c r="G113" s="80" t="s">
        <v>55</v>
      </c>
      <c r="H113" s="80" t="s">
        <v>55</v>
      </c>
      <c r="I113" s="80" t="s">
        <v>55</v>
      </c>
      <c r="J113" s="80" t="s">
        <v>55</v>
      </c>
      <c r="K113" s="141"/>
      <c r="L113" s="198"/>
      <c r="M113" s="141"/>
      <c r="N113" s="141"/>
      <c r="O113" s="141"/>
      <c r="P113" s="141"/>
      <c r="Q113" s="141"/>
      <c r="R113" s="141"/>
      <c r="S113" s="141"/>
      <c r="T113" s="198"/>
      <c r="U113" s="141"/>
      <c r="V113" s="141"/>
      <c r="W113" s="141"/>
      <c r="X113" s="141"/>
      <c r="Y113" s="141"/>
      <c r="Z113" s="141"/>
      <c r="AA113" s="141"/>
      <c r="AB113" s="198"/>
      <c r="AC113" s="141"/>
      <c r="AD113" s="141"/>
      <c r="AE113" s="141"/>
      <c r="AF113" s="141"/>
      <c r="AG113" s="141"/>
      <c r="AH113" s="141"/>
      <c r="AI113" s="142"/>
    </row>
    <row r="114" spans="2:35" s="140" customFormat="1" x14ac:dyDescent="0.25">
      <c r="B114" s="84" t="s">
        <v>72</v>
      </c>
      <c r="C114" s="76">
        <v>600</v>
      </c>
      <c r="D114" s="76" t="s">
        <v>55</v>
      </c>
      <c r="E114" s="80" t="s">
        <v>55</v>
      </c>
      <c r="F114" s="80" t="s">
        <v>55</v>
      </c>
      <c r="G114" s="80" t="s">
        <v>55</v>
      </c>
      <c r="H114" s="80" t="s">
        <v>55</v>
      </c>
      <c r="I114" s="80" t="s">
        <v>55</v>
      </c>
      <c r="J114" s="80" t="s">
        <v>55</v>
      </c>
      <c r="K114" s="141"/>
      <c r="L114" s="198"/>
      <c r="M114" s="141"/>
      <c r="N114" s="141"/>
      <c r="O114" s="141"/>
      <c r="P114" s="141"/>
      <c r="Q114" s="141"/>
      <c r="R114" s="141"/>
      <c r="S114" s="141"/>
      <c r="T114" s="198"/>
      <c r="U114" s="141"/>
      <c r="V114" s="141"/>
      <c r="W114" s="141"/>
      <c r="X114" s="141"/>
      <c r="Y114" s="141"/>
      <c r="Z114" s="141"/>
      <c r="AA114" s="141"/>
      <c r="AB114" s="198"/>
      <c r="AC114" s="141"/>
      <c r="AD114" s="141"/>
      <c r="AE114" s="141"/>
      <c r="AF114" s="141"/>
      <c r="AG114" s="141"/>
      <c r="AH114" s="141"/>
      <c r="AI114" s="142"/>
    </row>
    <row r="115" spans="2:35" ht="22.5" hidden="1" x14ac:dyDescent="0.25">
      <c r="B115" s="27" t="s">
        <v>131</v>
      </c>
      <c r="C115" s="29" t="s">
        <v>55</v>
      </c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2:35" x14ac:dyDescent="0.25">
      <c r="B116" s="170"/>
      <c r="C116" s="134"/>
      <c r="D116" s="171"/>
      <c r="E116" s="171"/>
      <c r="F116" s="171"/>
      <c r="G116" s="171"/>
      <c r="H116" s="171"/>
      <c r="I116" s="171"/>
      <c r="J116" s="171"/>
      <c r="K116" s="171"/>
      <c r="L116" s="171"/>
    </row>
    <row r="117" spans="2:35" x14ac:dyDescent="0.25">
      <c r="B117" s="170"/>
      <c r="C117" s="134"/>
      <c r="D117" s="171"/>
      <c r="E117" s="171"/>
      <c r="F117" s="171"/>
      <c r="G117" s="171"/>
      <c r="H117" s="171"/>
      <c r="I117" s="171"/>
      <c r="J117" s="171"/>
      <c r="K117" s="171"/>
      <c r="L117" s="171"/>
    </row>
    <row r="118" spans="2:35" x14ac:dyDescent="0.25">
      <c r="B118" s="170"/>
      <c r="C118" s="134"/>
      <c r="D118" s="171"/>
      <c r="E118" s="171"/>
      <c r="F118" s="171"/>
      <c r="G118" s="171"/>
      <c r="H118" s="171"/>
      <c r="I118" s="171"/>
      <c r="J118" s="171"/>
      <c r="K118" s="171"/>
      <c r="L118" s="171"/>
    </row>
    <row r="119" spans="2:35" x14ac:dyDescent="0.25">
      <c r="B119" s="170"/>
      <c r="C119" s="134"/>
      <c r="D119" s="171"/>
      <c r="E119" s="171"/>
      <c r="F119" s="171"/>
      <c r="G119" s="171"/>
      <c r="H119" s="171"/>
      <c r="I119" s="171"/>
      <c r="J119" s="171"/>
      <c r="K119" s="171"/>
      <c r="L119" s="171"/>
    </row>
    <row r="120" spans="2:35" ht="14.25" customHeight="1" x14ac:dyDescent="0.25"/>
    <row r="121" spans="2:35" ht="18.75" x14ac:dyDescent="0.3">
      <c r="B121" s="203" t="s">
        <v>100</v>
      </c>
      <c r="C121" s="204"/>
      <c r="D121" s="205"/>
      <c r="E121" s="205"/>
    </row>
    <row r="122" spans="2:35" ht="18.75" x14ac:dyDescent="0.3">
      <c r="B122" s="203" t="s">
        <v>254</v>
      </c>
      <c r="C122" s="204"/>
      <c r="D122" s="205"/>
      <c r="E122" s="205"/>
    </row>
    <row r="123" spans="2:35" ht="18.75" x14ac:dyDescent="0.3">
      <c r="B123" s="203" t="s">
        <v>101</v>
      </c>
      <c r="C123" s="204"/>
      <c r="D123" s="205"/>
      <c r="E123" s="205"/>
    </row>
    <row r="124" spans="2:35" ht="18.75" x14ac:dyDescent="0.3">
      <c r="B124" s="206"/>
      <c r="C124" s="207"/>
      <c r="D124" s="205"/>
      <c r="E124" s="205"/>
    </row>
    <row r="125" spans="2:35" ht="18.75" hidden="1" x14ac:dyDescent="0.3">
      <c r="B125" s="206"/>
      <c r="C125" s="207"/>
      <c r="D125" s="205"/>
      <c r="E125" s="205"/>
    </row>
    <row r="126" spans="2:35" ht="18.75" x14ac:dyDescent="0.3">
      <c r="B126" s="288" t="s">
        <v>154</v>
      </c>
      <c r="C126" s="288"/>
      <c r="D126" s="205"/>
      <c r="E126" s="205"/>
    </row>
    <row r="127" spans="2:35" ht="18.75" x14ac:dyDescent="0.3">
      <c r="B127" s="203" t="s">
        <v>271</v>
      </c>
      <c r="C127" s="204"/>
      <c r="D127" s="205"/>
      <c r="E127" s="205"/>
    </row>
    <row r="128" spans="2:35" ht="18.75" x14ac:dyDescent="0.3">
      <c r="B128" s="203" t="s">
        <v>102</v>
      </c>
      <c r="C128" s="204"/>
      <c r="D128" s="205"/>
      <c r="E128" s="205"/>
    </row>
    <row r="129" spans="2:5" ht="18.75" hidden="1" x14ac:dyDescent="0.3">
      <c r="B129" s="206"/>
      <c r="C129" s="207"/>
      <c r="D129" s="205"/>
      <c r="E129" s="205"/>
    </row>
    <row r="130" spans="2:5" ht="18.75" x14ac:dyDescent="0.3">
      <c r="B130" s="206"/>
      <c r="C130" s="207"/>
      <c r="D130" s="205"/>
      <c r="E130" s="205"/>
    </row>
    <row r="131" spans="2:5" ht="18.75" x14ac:dyDescent="0.3">
      <c r="B131" s="203" t="s">
        <v>272</v>
      </c>
      <c r="C131" s="204"/>
      <c r="D131" s="205"/>
      <c r="E131" s="205"/>
    </row>
    <row r="132" spans="2:5" ht="18.75" x14ac:dyDescent="0.3">
      <c r="B132" s="203" t="s">
        <v>103</v>
      </c>
      <c r="C132" s="204"/>
      <c r="D132" s="205"/>
      <c r="E132" s="205"/>
    </row>
    <row r="133" spans="2:5" x14ac:dyDescent="0.25">
      <c r="B133" s="285"/>
      <c r="C133" s="285"/>
    </row>
    <row r="134" spans="2:5" x14ac:dyDescent="0.25">
      <c r="B134" s="4"/>
      <c r="C134" s="1"/>
    </row>
    <row r="135" spans="2:5" x14ac:dyDescent="0.25">
      <c r="B135" s="4"/>
      <c r="C135" s="1"/>
    </row>
    <row r="136" spans="2:5" x14ac:dyDescent="0.25">
      <c r="B136" s="4"/>
      <c r="C136" s="1"/>
    </row>
    <row r="137" spans="2:5" x14ac:dyDescent="0.25">
      <c r="B137" s="4"/>
      <c r="C137" s="1"/>
    </row>
    <row r="138" spans="2:5" ht="15.75" x14ac:dyDescent="0.25">
      <c r="B138" s="3"/>
      <c r="C138" s="34"/>
    </row>
    <row r="139" spans="2:5" x14ac:dyDescent="0.25">
      <c r="B139" s="4"/>
      <c r="C139" s="1"/>
    </row>
  </sheetData>
  <mergeCells count="34">
    <mergeCell ref="AC9:AC10"/>
    <mergeCell ref="AD9:AD10"/>
    <mergeCell ref="AE9:AE10"/>
    <mergeCell ref="AF9:AF10"/>
    <mergeCell ref="AG9:AH9"/>
    <mergeCell ref="V9:V10"/>
    <mergeCell ref="W9:W10"/>
    <mergeCell ref="X9:X10"/>
    <mergeCell ref="Y9:Z9"/>
    <mergeCell ref="AB9:AB10"/>
    <mergeCell ref="S7:Z7"/>
    <mergeCell ref="AA7:AH7"/>
    <mergeCell ref="K8:K10"/>
    <mergeCell ref="L8:R8"/>
    <mergeCell ref="S8:S10"/>
    <mergeCell ref="T8:Z8"/>
    <mergeCell ref="AA8:AA10"/>
    <mergeCell ref="AB8:AH8"/>
    <mergeCell ref="L9:L10"/>
    <mergeCell ref="M9:M10"/>
    <mergeCell ref="N9:N10"/>
    <mergeCell ref="O9:O10"/>
    <mergeCell ref="P9:P10"/>
    <mergeCell ref="Q9:R9"/>
    <mergeCell ref="T9:T10"/>
    <mergeCell ref="U9:U10"/>
    <mergeCell ref="B126:C126"/>
    <mergeCell ref="B133:C133"/>
    <mergeCell ref="J1:L1"/>
    <mergeCell ref="B3:L3"/>
    <mergeCell ref="K7:R7"/>
    <mergeCell ref="J9:J10"/>
    <mergeCell ref="D11:J11"/>
    <mergeCell ref="B5:D5"/>
  </mergeCells>
  <hyperlinks>
    <hyperlink ref="B63" r:id="rId1" display="garantf1://3000000.0/"/>
  </hyperlinks>
  <pageMargins left="0.39370078740157483" right="0.19685039370078741" top="0.19685039370078741" bottom="0.19685039370078741" header="0" footer="0"/>
  <pageSetup paperSize="9" scale="35" fitToHeight="2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137"/>
  <sheetViews>
    <sheetView view="pageBreakPreview" topLeftCell="B10" zoomScaleNormal="100" zoomScaleSheetLayoutView="100" workbookViewId="0">
      <selection activeCell="L31" sqref="L31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5" customWidth="1"/>
    <col min="4" max="4" width="10.7109375" customWidth="1"/>
    <col min="5" max="5" width="10.5703125" customWidth="1"/>
    <col min="6" max="6" width="9.140625" customWidth="1"/>
    <col min="7" max="8" width="10.42578125" customWidth="1"/>
    <col min="10" max="10" width="11.5703125" customWidth="1"/>
    <col min="11" max="11" width="10.28515625" customWidth="1"/>
    <col min="12" max="12" width="17" customWidth="1"/>
    <col min="13" max="13" width="14.42578125" customWidth="1"/>
    <col min="14" max="15" width="13.28515625" customWidth="1"/>
    <col min="16" max="16" width="11.5703125" customWidth="1"/>
    <col min="18" max="18" width="13" customWidth="1"/>
    <col min="19" max="19" width="10.140625" customWidth="1"/>
    <col min="20" max="20" width="17.42578125" customWidth="1"/>
    <col min="21" max="21" width="14.28515625" customWidth="1"/>
    <col min="22" max="22" width="13.42578125" customWidth="1"/>
    <col min="23" max="23" width="11.42578125" customWidth="1"/>
    <col min="24" max="24" width="11.140625" customWidth="1"/>
    <col min="28" max="28" width="16.85546875" customWidth="1"/>
    <col min="29" max="29" width="14.140625" customWidth="1"/>
    <col min="30" max="30" width="12.7109375" customWidth="1"/>
    <col min="31" max="31" width="11.42578125" customWidth="1"/>
    <col min="32" max="32" width="11.28515625" customWidth="1"/>
  </cols>
  <sheetData>
    <row r="1" spans="2:35" ht="14.25" customHeight="1" x14ac:dyDescent="0.25">
      <c r="J1" s="289"/>
      <c r="K1" s="289"/>
      <c r="L1" s="289"/>
    </row>
    <row r="2" spans="2:35" ht="21" customHeight="1" x14ac:dyDescent="0.25">
      <c r="J2" s="46"/>
      <c r="K2" s="46"/>
      <c r="L2" s="46"/>
    </row>
    <row r="3" spans="2:35" ht="15.75" customHeight="1" x14ac:dyDescent="0.25">
      <c r="B3" s="290" t="s">
        <v>104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2:35" ht="15.75" x14ac:dyDescent="0.25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2:35" x14ac:dyDescent="0.25">
      <c r="B5" s="291" t="s">
        <v>248</v>
      </c>
      <c r="C5" s="291"/>
      <c r="D5" s="291"/>
      <c r="E5" s="47"/>
      <c r="F5" s="47"/>
    </row>
    <row r="6" spans="2:35" x14ac:dyDescent="0.25">
      <c r="B6" s="190"/>
      <c r="C6" s="190"/>
      <c r="D6" s="190"/>
      <c r="E6" s="25"/>
      <c r="F6" s="25"/>
    </row>
    <row r="7" spans="2:35" s="54" customFormat="1" ht="15.75" customHeight="1" x14ac:dyDescent="0.25">
      <c r="B7" s="57"/>
      <c r="C7" s="58"/>
      <c r="D7" s="58"/>
      <c r="E7" s="58"/>
      <c r="F7" s="58"/>
      <c r="G7" s="58"/>
      <c r="H7" s="58"/>
      <c r="I7" s="58"/>
      <c r="J7" s="58"/>
      <c r="K7" s="275" t="str">
        <f>'таблица 2'!K4:R4</f>
        <v>на  01.01. 2020   г.</v>
      </c>
      <c r="L7" s="275"/>
      <c r="M7" s="275"/>
      <c r="N7" s="275"/>
      <c r="O7" s="275"/>
      <c r="P7" s="275"/>
      <c r="Q7" s="275"/>
      <c r="R7" s="275"/>
      <c r="S7" s="275" t="str">
        <f>'таблица 2'!S4:Z4</f>
        <v>первый год планового периода на  01.01. 2021   г.</v>
      </c>
      <c r="T7" s="275"/>
      <c r="U7" s="275"/>
      <c r="V7" s="275"/>
      <c r="W7" s="275"/>
      <c r="X7" s="275"/>
      <c r="Y7" s="275"/>
      <c r="Z7" s="275"/>
      <c r="AA7" s="275" t="str">
        <f>'таблица 2'!AA4:AH4</f>
        <v>второй год планового периода на  01.01. 2022   г.</v>
      </c>
      <c r="AB7" s="275"/>
      <c r="AC7" s="275"/>
      <c r="AD7" s="275"/>
      <c r="AE7" s="275"/>
      <c r="AF7" s="275"/>
      <c r="AG7" s="275"/>
      <c r="AH7" s="275"/>
      <c r="AI7" s="135"/>
    </row>
    <row r="8" spans="2:35" s="54" customFormat="1" ht="12.75" customHeight="1" x14ac:dyDescent="0.25">
      <c r="B8" s="163" t="s">
        <v>19</v>
      </c>
      <c r="C8" s="164" t="s">
        <v>43</v>
      </c>
      <c r="D8" s="167" t="s">
        <v>246</v>
      </c>
      <c r="E8" s="168"/>
      <c r="F8" s="168"/>
      <c r="G8" s="168"/>
      <c r="H8" s="168"/>
      <c r="I8" s="168"/>
      <c r="J8" s="169"/>
      <c r="K8" s="262" t="s">
        <v>46</v>
      </c>
      <c r="L8" s="262" t="s">
        <v>47</v>
      </c>
      <c r="M8" s="262"/>
      <c r="N8" s="262"/>
      <c r="O8" s="262"/>
      <c r="P8" s="262"/>
      <c r="Q8" s="262"/>
      <c r="R8" s="262"/>
      <c r="S8" s="262" t="s">
        <v>46</v>
      </c>
      <c r="T8" s="262" t="s">
        <v>47</v>
      </c>
      <c r="U8" s="262"/>
      <c r="V8" s="262"/>
      <c r="W8" s="262"/>
      <c r="X8" s="262"/>
      <c r="Y8" s="262"/>
      <c r="Z8" s="262"/>
      <c r="AA8" s="262" t="s">
        <v>46</v>
      </c>
      <c r="AB8" s="262" t="s">
        <v>47</v>
      </c>
      <c r="AC8" s="262"/>
      <c r="AD8" s="262"/>
      <c r="AE8" s="262"/>
      <c r="AF8" s="262"/>
      <c r="AG8" s="262"/>
      <c r="AH8" s="262"/>
      <c r="AI8" s="136" t="s">
        <v>132</v>
      </c>
    </row>
    <row r="9" spans="2:35" s="54" customFormat="1" ht="57" customHeight="1" x14ac:dyDescent="0.25">
      <c r="B9" s="163"/>
      <c r="C9" s="166"/>
      <c r="D9" s="137" t="s">
        <v>160</v>
      </c>
      <c r="E9" s="137" t="s">
        <v>161</v>
      </c>
      <c r="F9" s="137" t="s">
        <v>162</v>
      </c>
      <c r="G9" s="137" t="s">
        <v>163</v>
      </c>
      <c r="H9" s="137" t="s">
        <v>164</v>
      </c>
      <c r="I9" s="137" t="s">
        <v>105</v>
      </c>
      <c r="J9" s="272" t="s">
        <v>165</v>
      </c>
      <c r="K9" s="262"/>
      <c r="L9" s="263" t="s">
        <v>156</v>
      </c>
      <c r="M9" s="265" t="s">
        <v>157</v>
      </c>
      <c r="N9" s="292" t="s">
        <v>48</v>
      </c>
      <c r="O9" s="269" t="s">
        <v>49</v>
      </c>
      <c r="P9" s="269" t="s">
        <v>50</v>
      </c>
      <c r="Q9" s="252" t="s">
        <v>51</v>
      </c>
      <c r="R9" s="254"/>
      <c r="S9" s="262"/>
      <c r="T9" s="263" t="s">
        <v>156</v>
      </c>
      <c r="U9" s="265" t="s">
        <v>157</v>
      </c>
      <c r="V9" s="292" t="s">
        <v>48</v>
      </c>
      <c r="W9" s="269" t="s">
        <v>49</v>
      </c>
      <c r="X9" s="269" t="s">
        <v>50</v>
      </c>
      <c r="Y9" s="252" t="s">
        <v>51</v>
      </c>
      <c r="Z9" s="254"/>
      <c r="AA9" s="262"/>
      <c r="AB9" s="263" t="s">
        <v>156</v>
      </c>
      <c r="AC9" s="265" t="s">
        <v>157</v>
      </c>
      <c r="AD9" s="292" t="s">
        <v>48</v>
      </c>
      <c r="AE9" s="269" t="s">
        <v>49</v>
      </c>
      <c r="AF9" s="269" t="s">
        <v>50</v>
      </c>
      <c r="AG9" s="252" t="s">
        <v>51</v>
      </c>
      <c r="AH9" s="254"/>
      <c r="AI9" s="51" t="s">
        <v>105</v>
      </c>
    </row>
    <row r="10" spans="2:35" s="54" customFormat="1" ht="79.5" customHeight="1" x14ac:dyDescent="0.25">
      <c r="B10" s="163"/>
      <c r="C10" s="166"/>
      <c r="D10" s="138" t="s">
        <v>166</v>
      </c>
      <c r="E10" s="138" t="s">
        <v>167</v>
      </c>
      <c r="F10" s="138" t="s">
        <v>167</v>
      </c>
      <c r="G10" s="138" t="s">
        <v>168</v>
      </c>
      <c r="H10" s="138" t="s">
        <v>166</v>
      </c>
      <c r="I10" s="138" t="s">
        <v>166</v>
      </c>
      <c r="J10" s="273"/>
      <c r="K10" s="262"/>
      <c r="L10" s="264"/>
      <c r="M10" s="266"/>
      <c r="N10" s="293"/>
      <c r="O10" s="270"/>
      <c r="P10" s="270"/>
      <c r="Q10" s="191" t="s">
        <v>52</v>
      </c>
      <c r="R10" s="163" t="s">
        <v>53</v>
      </c>
      <c r="S10" s="262"/>
      <c r="T10" s="264"/>
      <c r="U10" s="266"/>
      <c r="V10" s="293"/>
      <c r="W10" s="270"/>
      <c r="X10" s="270"/>
      <c r="Y10" s="191" t="s">
        <v>52</v>
      </c>
      <c r="Z10" s="163" t="s">
        <v>53</v>
      </c>
      <c r="AA10" s="262"/>
      <c r="AB10" s="264"/>
      <c r="AC10" s="266"/>
      <c r="AD10" s="293"/>
      <c r="AE10" s="270"/>
      <c r="AF10" s="270"/>
      <c r="AG10" s="191" t="s">
        <v>52</v>
      </c>
      <c r="AH10" s="163" t="s">
        <v>53</v>
      </c>
      <c r="AI10" s="135"/>
    </row>
    <row r="11" spans="2:35" s="54" customFormat="1" x14ac:dyDescent="0.25">
      <c r="B11" s="163">
        <v>1</v>
      </c>
      <c r="C11" s="165">
        <v>2</v>
      </c>
      <c r="D11" s="252">
        <v>3</v>
      </c>
      <c r="E11" s="253"/>
      <c r="F11" s="253"/>
      <c r="G11" s="253"/>
      <c r="H11" s="253"/>
      <c r="I11" s="253"/>
      <c r="J11" s="254"/>
      <c r="K11" s="165">
        <v>4</v>
      </c>
      <c r="L11" s="176">
        <v>5</v>
      </c>
      <c r="M11" s="139" t="s">
        <v>155</v>
      </c>
      <c r="N11" s="192">
        <v>6</v>
      </c>
      <c r="O11" s="165">
        <v>7</v>
      </c>
      <c r="P11" s="163">
        <v>8</v>
      </c>
      <c r="Q11" s="191">
        <v>9</v>
      </c>
      <c r="R11" s="163">
        <v>10</v>
      </c>
      <c r="S11" s="165">
        <v>4</v>
      </c>
      <c r="T11" s="176">
        <v>5</v>
      </c>
      <c r="U11" s="139" t="s">
        <v>155</v>
      </c>
      <c r="V11" s="192">
        <v>6</v>
      </c>
      <c r="W11" s="165">
        <v>7</v>
      </c>
      <c r="X11" s="163">
        <v>8</v>
      </c>
      <c r="Y11" s="191">
        <v>9</v>
      </c>
      <c r="Z11" s="163">
        <v>10</v>
      </c>
      <c r="AA11" s="165">
        <v>4</v>
      </c>
      <c r="AB11" s="176">
        <v>5</v>
      </c>
      <c r="AC11" s="139" t="s">
        <v>155</v>
      </c>
      <c r="AD11" s="192">
        <v>6</v>
      </c>
      <c r="AE11" s="165">
        <v>7</v>
      </c>
      <c r="AF11" s="163">
        <v>8</v>
      </c>
      <c r="AG11" s="191">
        <v>9</v>
      </c>
      <c r="AH11" s="163">
        <v>10</v>
      </c>
      <c r="AI11" s="135"/>
    </row>
    <row r="12" spans="2:35" s="140" customFormat="1" x14ac:dyDescent="0.25">
      <c r="B12" s="30" t="s">
        <v>54</v>
      </c>
      <c r="C12" s="31">
        <v>100</v>
      </c>
      <c r="D12" s="31" t="s">
        <v>55</v>
      </c>
      <c r="E12" s="31" t="s">
        <v>55</v>
      </c>
      <c r="F12" s="31" t="s">
        <v>55</v>
      </c>
      <c r="G12" s="31" t="s">
        <v>55</v>
      </c>
      <c r="H12" s="31" t="s">
        <v>55</v>
      </c>
      <c r="I12" s="31" t="s">
        <v>55</v>
      </c>
      <c r="J12" s="31" t="s">
        <v>55</v>
      </c>
      <c r="K12" s="141">
        <f>K20</f>
        <v>222200</v>
      </c>
      <c r="L12" s="31">
        <f>L20</f>
        <v>222200</v>
      </c>
      <c r="M12" s="141"/>
      <c r="N12" s="31"/>
      <c r="O12" s="31"/>
      <c r="P12" s="31"/>
      <c r="Q12" s="141"/>
      <c r="R12" s="31"/>
      <c r="S12" s="31"/>
      <c r="T12" s="31">
        <f>T20</f>
        <v>0</v>
      </c>
      <c r="U12" s="31"/>
      <c r="V12" s="141"/>
      <c r="W12" s="31"/>
      <c r="X12" s="31"/>
      <c r="Y12" s="31"/>
      <c r="Z12" s="31"/>
      <c r="AA12" s="31"/>
      <c r="AB12" s="31">
        <f>AB20</f>
        <v>0</v>
      </c>
      <c r="AC12" s="31"/>
      <c r="AD12" s="31"/>
      <c r="AE12" s="31"/>
      <c r="AF12" s="31"/>
      <c r="AG12" s="31"/>
      <c r="AH12" s="31"/>
      <c r="AI12" s="142"/>
    </row>
    <row r="13" spans="2:35" s="54" customFormat="1" x14ac:dyDescent="0.25">
      <c r="B13" s="27" t="s">
        <v>25</v>
      </c>
      <c r="C13" s="163"/>
      <c r="D13" s="163"/>
      <c r="E13" s="163"/>
      <c r="F13" s="163"/>
      <c r="G13" s="163"/>
      <c r="H13" s="163"/>
      <c r="I13" s="163"/>
      <c r="J13" s="163"/>
      <c r="K13" s="143"/>
      <c r="L13" s="163"/>
      <c r="M13" s="143"/>
      <c r="N13" s="143"/>
      <c r="O13" s="143"/>
      <c r="P13" s="143"/>
      <c r="Q13" s="143"/>
      <c r="R13" s="143"/>
      <c r="S13" s="143"/>
      <c r="T13" s="163"/>
      <c r="U13" s="143"/>
      <c r="V13" s="143"/>
      <c r="W13" s="143"/>
      <c r="X13" s="143"/>
      <c r="Y13" s="143"/>
      <c r="Z13" s="143"/>
      <c r="AA13" s="143"/>
      <c r="AB13" s="163"/>
      <c r="AC13" s="143"/>
      <c r="AD13" s="143"/>
      <c r="AE13" s="143"/>
      <c r="AF13" s="143"/>
      <c r="AG13" s="143"/>
      <c r="AH13" s="143"/>
      <c r="AI13" s="135"/>
    </row>
    <row r="14" spans="2:35" s="54" customFormat="1" x14ac:dyDescent="0.25">
      <c r="B14" s="27" t="s">
        <v>56</v>
      </c>
      <c r="C14" s="163">
        <v>110</v>
      </c>
      <c r="D14" s="163"/>
      <c r="E14" s="163"/>
      <c r="F14" s="163"/>
      <c r="G14" s="163"/>
      <c r="H14" s="163"/>
      <c r="I14" s="163"/>
      <c r="J14" s="163"/>
      <c r="K14" s="143"/>
      <c r="L14" s="163" t="s">
        <v>55</v>
      </c>
      <c r="M14" s="143"/>
      <c r="N14" s="143" t="s">
        <v>55</v>
      </c>
      <c r="O14" s="143" t="s">
        <v>55</v>
      </c>
      <c r="P14" s="143" t="s">
        <v>55</v>
      </c>
      <c r="Q14" s="143"/>
      <c r="R14" s="143" t="s">
        <v>55</v>
      </c>
      <c r="S14" s="143"/>
      <c r="T14" s="163" t="s">
        <v>55</v>
      </c>
      <c r="U14" s="143"/>
      <c r="V14" s="143" t="s">
        <v>55</v>
      </c>
      <c r="W14" s="143" t="s">
        <v>55</v>
      </c>
      <c r="X14" s="143" t="s">
        <v>55</v>
      </c>
      <c r="Y14" s="143"/>
      <c r="Z14" s="143" t="s">
        <v>55</v>
      </c>
      <c r="AA14" s="143"/>
      <c r="AB14" s="163" t="s">
        <v>55</v>
      </c>
      <c r="AC14" s="143"/>
      <c r="AD14" s="143" t="s">
        <v>55</v>
      </c>
      <c r="AE14" s="143" t="s">
        <v>55</v>
      </c>
      <c r="AF14" s="143" t="s">
        <v>55</v>
      </c>
      <c r="AG14" s="143"/>
      <c r="AH14" s="143" t="s">
        <v>55</v>
      </c>
      <c r="AI14" s="135"/>
    </row>
    <row r="15" spans="2:35" s="54" customFormat="1" x14ac:dyDescent="0.25">
      <c r="B15" s="27"/>
      <c r="C15" s="163"/>
      <c r="D15" s="163"/>
      <c r="E15" s="163"/>
      <c r="F15" s="163"/>
      <c r="G15" s="163"/>
      <c r="H15" s="163"/>
      <c r="I15" s="163"/>
      <c r="J15" s="163"/>
      <c r="K15" s="143"/>
      <c r="L15" s="163"/>
      <c r="M15" s="143"/>
      <c r="N15" s="143"/>
      <c r="O15" s="143"/>
      <c r="P15" s="143"/>
      <c r="Q15" s="143"/>
      <c r="R15" s="143"/>
      <c r="S15" s="143"/>
      <c r="T15" s="163"/>
      <c r="U15" s="143"/>
      <c r="V15" s="143"/>
      <c r="W15" s="143"/>
      <c r="X15" s="143"/>
      <c r="Y15" s="143"/>
      <c r="Z15" s="143"/>
      <c r="AA15" s="143"/>
      <c r="AB15" s="163"/>
      <c r="AC15" s="143"/>
      <c r="AD15" s="143"/>
      <c r="AE15" s="143"/>
      <c r="AF15" s="143"/>
      <c r="AG15" s="143"/>
      <c r="AH15" s="143"/>
      <c r="AI15" s="135"/>
    </row>
    <row r="16" spans="2:35" s="54" customFormat="1" x14ac:dyDescent="0.25">
      <c r="B16" s="73" t="s">
        <v>57</v>
      </c>
      <c r="C16" s="163">
        <v>120</v>
      </c>
      <c r="D16" s="52"/>
      <c r="E16" s="52"/>
      <c r="F16" s="52"/>
      <c r="G16" s="52"/>
      <c r="H16" s="52"/>
      <c r="I16" s="52"/>
      <c r="J16" s="52"/>
      <c r="K16" s="143"/>
      <c r="L16" s="52"/>
      <c r="M16" s="143"/>
      <c r="N16" s="143" t="s">
        <v>55</v>
      </c>
      <c r="O16" s="143" t="s">
        <v>55</v>
      </c>
      <c r="P16" s="143"/>
      <c r="Q16" s="143"/>
      <c r="R16" s="143"/>
      <c r="S16" s="143"/>
      <c r="T16" s="52"/>
      <c r="U16" s="143"/>
      <c r="V16" s="143" t="s">
        <v>55</v>
      </c>
      <c r="W16" s="143" t="s">
        <v>55</v>
      </c>
      <c r="X16" s="143"/>
      <c r="Y16" s="143"/>
      <c r="Z16" s="143"/>
      <c r="AA16" s="143"/>
      <c r="AB16" s="52"/>
      <c r="AC16" s="143"/>
      <c r="AD16" s="143" t="s">
        <v>55</v>
      </c>
      <c r="AE16" s="143" t="s">
        <v>55</v>
      </c>
      <c r="AF16" s="143"/>
      <c r="AG16" s="143"/>
      <c r="AH16" s="143"/>
      <c r="AI16" s="135"/>
    </row>
    <row r="17" spans="2:35" s="54" customFormat="1" ht="17.25" customHeight="1" x14ac:dyDescent="0.25">
      <c r="B17" s="63"/>
      <c r="C17" s="163"/>
      <c r="D17" s="52"/>
      <c r="E17" s="52"/>
      <c r="F17" s="52"/>
      <c r="G17" s="52"/>
      <c r="H17" s="52"/>
      <c r="I17" s="52"/>
      <c r="J17" s="52"/>
      <c r="K17" s="143"/>
      <c r="L17" s="52"/>
      <c r="M17" s="143"/>
      <c r="N17" s="143"/>
      <c r="O17" s="143"/>
      <c r="P17" s="143"/>
      <c r="Q17" s="143"/>
      <c r="R17" s="143"/>
      <c r="S17" s="143"/>
      <c r="T17" s="52"/>
      <c r="U17" s="143"/>
      <c r="V17" s="143"/>
      <c r="W17" s="143"/>
      <c r="X17" s="143"/>
      <c r="Y17" s="143"/>
      <c r="Z17" s="143"/>
      <c r="AA17" s="143"/>
      <c r="AB17" s="52"/>
      <c r="AC17" s="143"/>
      <c r="AD17" s="143"/>
      <c r="AE17" s="143"/>
      <c r="AF17" s="143"/>
      <c r="AG17" s="143"/>
      <c r="AH17" s="143"/>
      <c r="AI17" s="135"/>
    </row>
    <row r="18" spans="2:35" s="54" customFormat="1" ht="22.5" x14ac:dyDescent="0.25">
      <c r="B18" s="27" t="s">
        <v>58</v>
      </c>
      <c r="C18" s="163">
        <v>130</v>
      </c>
      <c r="D18" s="52"/>
      <c r="E18" s="52"/>
      <c r="F18" s="52"/>
      <c r="G18" s="52"/>
      <c r="H18" s="52"/>
      <c r="I18" s="52"/>
      <c r="J18" s="52"/>
      <c r="K18" s="143"/>
      <c r="L18" s="52" t="s">
        <v>55</v>
      </c>
      <c r="M18" s="143"/>
      <c r="N18" s="143" t="s">
        <v>55</v>
      </c>
      <c r="O18" s="143" t="s">
        <v>55</v>
      </c>
      <c r="P18" s="143" t="s">
        <v>55</v>
      </c>
      <c r="Q18" s="143"/>
      <c r="R18" s="143" t="s">
        <v>55</v>
      </c>
      <c r="S18" s="143"/>
      <c r="T18" s="52" t="s">
        <v>55</v>
      </c>
      <c r="U18" s="143"/>
      <c r="V18" s="143" t="s">
        <v>55</v>
      </c>
      <c r="W18" s="143" t="s">
        <v>55</v>
      </c>
      <c r="X18" s="143" t="s">
        <v>55</v>
      </c>
      <c r="Y18" s="143"/>
      <c r="Z18" s="143" t="s">
        <v>55</v>
      </c>
      <c r="AA18" s="143"/>
      <c r="AB18" s="52" t="s">
        <v>55</v>
      </c>
      <c r="AC18" s="143"/>
      <c r="AD18" s="143" t="s">
        <v>55</v>
      </c>
      <c r="AE18" s="143" t="s">
        <v>55</v>
      </c>
      <c r="AF18" s="143" t="s">
        <v>55</v>
      </c>
      <c r="AG18" s="143"/>
      <c r="AH18" s="143" t="s">
        <v>55</v>
      </c>
      <c r="AI18" s="135"/>
    </row>
    <row r="19" spans="2:35" s="54" customFormat="1" ht="57" thickBot="1" x14ac:dyDescent="0.3">
      <c r="B19" s="61" t="s">
        <v>59</v>
      </c>
      <c r="C19" s="163">
        <v>140</v>
      </c>
      <c r="D19" s="163"/>
      <c r="E19" s="163"/>
      <c r="F19" s="163"/>
      <c r="G19" s="163"/>
      <c r="H19" s="163"/>
      <c r="I19" s="163"/>
      <c r="J19" s="163"/>
      <c r="K19" s="143"/>
      <c r="L19" s="163" t="s">
        <v>55</v>
      </c>
      <c r="M19" s="143"/>
      <c r="N19" s="143" t="s">
        <v>55</v>
      </c>
      <c r="O19" s="143" t="s">
        <v>55</v>
      </c>
      <c r="P19" s="143" t="s">
        <v>55</v>
      </c>
      <c r="Q19" s="143"/>
      <c r="R19" s="143" t="s">
        <v>55</v>
      </c>
      <c r="S19" s="143"/>
      <c r="T19" s="163" t="s">
        <v>55</v>
      </c>
      <c r="U19" s="143"/>
      <c r="V19" s="143" t="s">
        <v>55</v>
      </c>
      <c r="W19" s="143" t="s">
        <v>55</v>
      </c>
      <c r="X19" s="143" t="s">
        <v>55</v>
      </c>
      <c r="Y19" s="143"/>
      <c r="Z19" s="143" t="s">
        <v>55</v>
      </c>
      <c r="AA19" s="143"/>
      <c r="AB19" s="163" t="s">
        <v>55</v>
      </c>
      <c r="AC19" s="143"/>
      <c r="AD19" s="143" t="s">
        <v>55</v>
      </c>
      <c r="AE19" s="143" t="s">
        <v>55</v>
      </c>
      <c r="AF19" s="143" t="s">
        <v>55</v>
      </c>
      <c r="AG19" s="143"/>
      <c r="AH19" s="143" t="s">
        <v>55</v>
      </c>
      <c r="AI19" s="135"/>
    </row>
    <row r="20" spans="2:35" s="54" customFormat="1" ht="23.25" thickBot="1" x14ac:dyDescent="0.3">
      <c r="B20" s="74" t="s">
        <v>60</v>
      </c>
      <c r="C20" s="163">
        <v>150</v>
      </c>
      <c r="D20" s="52"/>
      <c r="E20" s="52"/>
      <c r="F20" s="52"/>
      <c r="G20" s="52"/>
      <c r="H20" s="52"/>
      <c r="I20" s="52"/>
      <c r="J20" s="52"/>
      <c r="K20" s="143">
        <f>L20</f>
        <v>222200</v>
      </c>
      <c r="L20" s="52">
        <f>L24</f>
        <v>222200</v>
      </c>
      <c r="M20" s="143"/>
      <c r="N20" s="143"/>
      <c r="O20" s="143"/>
      <c r="P20" s="143" t="s">
        <v>55</v>
      </c>
      <c r="Q20" s="143" t="s">
        <v>55</v>
      </c>
      <c r="R20" s="143" t="s">
        <v>55</v>
      </c>
      <c r="S20" s="143"/>
      <c r="T20" s="52">
        <f>T24</f>
        <v>0</v>
      </c>
      <c r="U20" s="143"/>
      <c r="V20" s="143"/>
      <c r="W20" s="143"/>
      <c r="X20" s="143" t="s">
        <v>55</v>
      </c>
      <c r="Y20" s="143" t="s">
        <v>55</v>
      </c>
      <c r="Z20" s="143" t="s">
        <v>55</v>
      </c>
      <c r="AA20" s="143"/>
      <c r="AB20" s="52">
        <f>AB24</f>
        <v>0</v>
      </c>
      <c r="AC20" s="143"/>
      <c r="AD20" s="143"/>
      <c r="AE20" s="143"/>
      <c r="AF20" s="143" t="s">
        <v>55</v>
      </c>
      <c r="AG20" s="143" t="s">
        <v>55</v>
      </c>
      <c r="AH20" s="143" t="s">
        <v>55</v>
      </c>
      <c r="AI20" s="135"/>
    </row>
    <row r="21" spans="2:35" s="54" customFormat="1" x14ac:dyDescent="0.25">
      <c r="B21" s="27" t="s">
        <v>61</v>
      </c>
      <c r="C21" s="163">
        <v>160</v>
      </c>
      <c r="D21" s="163"/>
      <c r="E21" s="163"/>
      <c r="F21" s="163"/>
      <c r="G21" s="163"/>
      <c r="H21" s="163"/>
      <c r="I21" s="163"/>
      <c r="J21" s="163"/>
      <c r="K21" s="143"/>
      <c r="L21" s="163" t="s">
        <v>55</v>
      </c>
      <c r="M21" s="143"/>
      <c r="N21" s="143" t="s">
        <v>55</v>
      </c>
      <c r="O21" s="143" t="s">
        <v>55</v>
      </c>
      <c r="P21" s="143" t="s">
        <v>55</v>
      </c>
      <c r="Q21" s="143"/>
      <c r="R21" s="143"/>
      <c r="S21" s="143"/>
      <c r="T21" s="163" t="s">
        <v>55</v>
      </c>
      <c r="U21" s="143"/>
      <c r="V21" s="143" t="s">
        <v>55</v>
      </c>
      <c r="W21" s="143" t="s">
        <v>55</v>
      </c>
      <c r="X21" s="143" t="s">
        <v>55</v>
      </c>
      <c r="Y21" s="143"/>
      <c r="Z21" s="143"/>
      <c r="AA21" s="143"/>
      <c r="AB21" s="163" t="s">
        <v>55</v>
      </c>
      <c r="AC21" s="143"/>
      <c r="AD21" s="143" t="s">
        <v>55</v>
      </c>
      <c r="AE21" s="143" t="s">
        <v>55</v>
      </c>
      <c r="AF21" s="143" t="s">
        <v>55</v>
      </c>
      <c r="AG21" s="143"/>
      <c r="AH21" s="143"/>
      <c r="AI21" s="135"/>
    </row>
    <row r="22" spans="2:35" s="54" customFormat="1" x14ac:dyDescent="0.25">
      <c r="B22" s="27" t="s">
        <v>62</v>
      </c>
      <c r="C22" s="163">
        <v>180</v>
      </c>
      <c r="D22" s="163" t="s">
        <v>55</v>
      </c>
      <c r="E22" s="163" t="s">
        <v>55</v>
      </c>
      <c r="F22" s="163" t="s">
        <v>55</v>
      </c>
      <c r="G22" s="163" t="s">
        <v>55</v>
      </c>
      <c r="H22" s="163" t="s">
        <v>55</v>
      </c>
      <c r="I22" s="163" t="s">
        <v>55</v>
      </c>
      <c r="J22" s="163" t="s">
        <v>55</v>
      </c>
      <c r="K22" s="143"/>
      <c r="L22" s="163" t="s">
        <v>55</v>
      </c>
      <c r="M22" s="143"/>
      <c r="N22" s="143" t="s">
        <v>55</v>
      </c>
      <c r="O22" s="143" t="s">
        <v>55</v>
      </c>
      <c r="P22" s="143" t="s">
        <v>55</v>
      </c>
      <c r="Q22" s="143"/>
      <c r="R22" s="143" t="s">
        <v>55</v>
      </c>
      <c r="S22" s="143"/>
      <c r="T22" s="163" t="s">
        <v>55</v>
      </c>
      <c r="U22" s="143"/>
      <c r="V22" s="143" t="s">
        <v>55</v>
      </c>
      <c r="W22" s="143" t="s">
        <v>55</v>
      </c>
      <c r="X22" s="143" t="s">
        <v>55</v>
      </c>
      <c r="Y22" s="143"/>
      <c r="Z22" s="143" t="s">
        <v>55</v>
      </c>
      <c r="AA22" s="143"/>
      <c r="AB22" s="163" t="s">
        <v>55</v>
      </c>
      <c r="AC22" s="143"/>
      <c r="AD22" s="143" t="s">
        <v>55</v>
      </c>
      <c r="AE22" s="143" t="s">
        <v>55</v>
      </c>
      <c r="AF22" s="143" t="s">
        <v>55</v>
      </c>
      <c r="AG22" s="143"/>
      <c r="AH22" s="143" t="s">
        <v>55</v>
      </c>
      <c r="AI22" s="135"/>
    </row>
    <row r="23" spans="2:35" s="54" customFormat="1" x14ac:dyDescent="0.25">
      <c r="B23" s="27"/>
      <c r="C23" s="163"/>
      <c r="D23" s="163"/>
      <c r="E23" s="163"/>
      <c r="F23" s="163"/>
      <c r="G23" s="163"/>
      <c r="H23" s="163"/>
      <c r="I23" s="163"/>
      <c r="J23" s="163"/>
      <c r="K23" s="143"/>
      <c r="L23" s="163"/>
      <c r="M23" s="143"/>
      <c r="N23" s="143"/>
      <c r="O23" s="143"/>
      <c r="P23" s="143"/>
      <c r="Q23" s="143"/>
      <c r="R23" s="143"/>
      <c r="S23" s="143"/>
      <c r="T23" s="163"/>
      <c r="U23" s="143"/>
      <c r="V23" s="143"/>
      <c r="W23" s="143"/>
      <c r="X23" s="143"/>
      <c r="Y23" s="143"/>
      <c r="Z23" s="143"/>
      <c r="AA23" s="143"/>
      <c r="AB23" s="163"/>
      <c r="AC23" s="143"/>
      <c r="AD23" s="143"/>
      <c r="AE23" s="143"/>
      <c r="AF23" s="143"/>
      <c r="AG23" s="143"/>
      <c r="AH23" s="143"/>
      <c r="AI23" s="135"/>
    </row>
    <row r="24" spans="2:35" s="140" customFormat="1" x14ac:dyDescent="0.25">
      <c r="B24" s="30" t="s">
        <v>63</v>
      </c>
      <c r="C24" s="31">
        <v>200</v>
      </c>
      <c r="D24" s="31" t="s">
        <v>55</v>
      </c>
      <c r="E24" s="31" t="s">
        <v>55</v>
      </c>
      <c r="F24" s="31" t="s">
        <v>55</v>
      </c>
      <c r="G24" s="31" t="s">
        <v>55</v>
      </c>
      <c r="H24" s="31" t="s">
        <v>55</v>
      </c>
      <c r="I24" s="31" t="s">
        <v>55</v>
      </c>
      <c r="J24" s="31" t="s">
        <v>55</v>
      </c>
      <c r="K24" s="144">
        <f>K26+K36+K42+K48+K50+K52</f>
        <v>222200</v>
      </c>
      <c r="L24" s="31">
        <f t="shared" ref="L24:R24" si="0">L26+L36+L42+L48+L50+L52</f>
        <v>222200</v>
      </c>
      <c r="M24" s="144">
        <f t="shared" si="0"/>
        <v>0</v>
      </c>
      <c r="N24" s="144">
        <f t="shared" si="0"/>
        <v>0</v>
      </c>
      <c r="O24" s="144">
        <f t="shared" si="0"/>
        <v>0</v>
      </c>
      <c r="P24" s="144">
        <f t="shared" si="0"/>
        <v>0</v>
      </c>
      <c r="Q24" s="144">
        <f t="shared" si="0"/>
        <v>0</v>
      </c>
      <c r="R24" s="144">
        <f t="shared" si="0"/>
        <v>0</v>
      </c>
      <c r="S24" s="144">
        <f>S26+S36+S42+S48+S50+S52</f>
        <v>0</v>
      </c>
      <c r="T24" s="31">
        <f t="shared" ref="T24:Z24" si="1">T26+T36+T42+T48+T50+T52</f>
        <v>0</v>
      </c>
      <c r="U24" s="144">
        <f t="shared" si="1"/>
        <v>0</v>
      </c>
      <c r="V24" s="144">
        <f t="shared" si="1"/>
        <v>0</v>
      </c>
      <c r="W24" s="144">
        <f t="shared" si="1"/>
        <v>0</v>
      </c>
      <c r="X24" s="144">
        <f t="shared" si="1"/>
        <v>0</v>
      </c>
      <c r="Y24" s="144">
        <f t="shared" si="1"/>
        <v>0</v>
      </c>
      <c r="Z24" s="144">
        <f t="shared" si="1"/>
        <v>0</v>
      </c>
      <c r="AA24" s="144">
        <f>AA26+AA36+AA42+AA48+AA50+AA52</f>
        <v>0</v>
      </c>
      <c r="AB24" s="31">
        <f t="shared" ref="AB24:AH24" si="2">AB26+AB36+AB42+AB48+AB50+AB52</f>
        <v>0</v>
      </c>
      <c r="AC24" s="144">
        <f t="shared" si="2"/>
        <v>0</v>
      </c>
      <c r="AD24" s="144">
        <f t="shared" si="2"/>
        <v>0</v>
      </c>
      <c r="AE24" s="144">
        <f t="shared" si="2"/>
        <v>0</v>
      </c>
      <c r="AF24" s="144">
        <f t="shared" si="2"/>
        <v>0</v>
      </c>
      <c r="AG24" s="144">
        <f t="shared" si="2"/>
        <v>0</v>
      </c>
      <c r="AH24" s="144">
        <f t="shared" si="2"/>
        <v>0</v>
      </c>
      <c r="AI24" s="142" t="s">
        <v>169</v>
      </c>
    </row>
    <row r="25" spans="2:35" s="54" customFormat="1" x14ac:dyDescent="0.25">
      <c r="B25" s="27" t="s">
        <v>64</v>
      </c>
      <c r="C25" s="163"/>
      <c r="D25" s="163"/>
      <c r="E25" s="163"/>
      <c r="F25" s="163"/>
      <c r="G25" s="163"/>
      <c r="H25" s="163"/>
      <c r="I25" s="163"/>
      <c r="J25" s="163"/>
      <c r="K25" s="143"/>
      <c r="L25" s="163"/>
      <c r="M25" s="143"/>
      <c r="N25" s="143"/>
      <c r="O25" s="143"/>
      <c r="P25" s="143"/>
      <c r="Q25" s="143"/>
      <c r="R25" s="143"/>
      <c r="S25" s="143"/>
      <c r="T25" s="163"/>
      <c r="U25" s="143"/>
      <c r="V25" s="143"/>
      <c r="W25" s="143"/>
      <c r="X25" s="143"/>
      <c r="Y25" s="143"/>
      <c r="Z25" s="143"/>
      <c r="AA25" s="143"/>
      <c r="AB25" s="163"/>
      <c r="AC25" s="143"/>
      <c r="AD25" s="143"/>
      <c r="AE25" s="143"/>
      <c r="AF25" s="143"/>
      <c r="AG25" s="143"/>
      <c r="AH25" s="143"/>
      <c r="AI25" s="135"/>
    </row>
    <row r="26" spans="2:35" s="140" customFormat="1" x14ac:dyDescent="0.25">
      <c r="B26" s="75" t="s">
        <v>170</v>
      </c>
      <c r="C26" s="76">
        <v>210</v>
      </c>
      <c r="D26" s="76"/>
      <c r="E26" s="76"/>
      <c r="F26" s="76"/>
      <c r="G26" s="76"/>
      <c r="H26" s="76"/>
      <c r="I26" s="76"/>
      <c r="J26" s="76"/>
      <c r="K26" s="144">
        <f>K28+K31</f>
        <v>222200</v>
      </c>
      <c r="L26" s="76">
        <f t="shared" ref="L26:R26" si="3">L28+L31</f>
        <v>222200</v>
      </c>
      <c r="M26" s="144">
        <f t="shared" si="3"/>
        <v>0</v>
      </c>
      <c r="N26" s="144">
        <f t="shared" si="3"/>
        <v>0</v>
      </c>
      <c r="O26" s="144">
        <f t="shared" si="3"/>
        <v>0</v>
      </c>
      <c r="P26" s="144">
        <f t="shared" si="3"/>
        <v>0</v>
      </c>
      <c r="Q26" s="144">
        <f t="shared" si="3"/>
        <v>0</v>
      </c>
      <c r="R26" s="144">
        <f t="shared" si="3"/>
        <v>0</v>
      </c>
      <c r="S26" s="144">
        <f>S28+S31</f>
        <v>0</v>
      </c>
      <c r="T26" s="76">
        <f t="shared" ref="T26:Z26" si="4">T28+T31</f>
        <v>0</v>
      </c>
      <c r="U26" s="144">
        <f t="shared" si="4"/>
        <v>0</v>
      </c>
      <c r="V26" s="144">
        <f t="shared" si="4"/>
        <v>0</v>
      </c>
      <c r="W26" s="144">
        <f t="shared" si="4"/>
        <v>0</v>
      </c>
      <c r="X26" s="144">
        <f t="shared" si="4"/>
        <v>0</v>
      </c>
      <c r="Y26" s="144">
        <f t="shared" si="4"/>
        <v>0</v>
      </c>
      <c r="Z26" s="144">
        <f t="shared" si="4"/>
        <v>0</v>
      </c>
      <c r="AA26" s="144">
        <f>AA28+AA31</f>
        <v>0</v>
      </c>
      <c r="AB26" s="76">
        <f t="shared" ref="AB26:AH26" si="5">AB28+AB31</f>
        <v>0</v>
      </c>
      <c r="AC26" s="144">
        <f t="shared" si="5"/>
        <v>0</v>
      </c>
      <c r="AD26" s="144">
        <f t="shared" si="5"/>
        <v>0</v>
      </c>
      <c r="AE26" s="144">
        <f t="shared" si="5"/>
        <v>0</v>
      </c>
      <c r="AF26" s="144">
        <f t="shared" si="5"/>
        <v>0</v>
      </c>
      <c r="AG26" s="144">
        <f t="shared" si="5"/>
        <v>0</v>
      </c>
      <c r="AH26" s="144">
        <f t="shared" si="5"/>
        <v>0</v>
      </c>
      <c r="AI26" s="142" t="s">
        <v>171</v>
      </c>
    </row>
    <row r="27" spans="2:35" s="54" customFormat="1" x14ac:dyDescent="0.25">
      <c r="B27" s="77" t="s">
        <v>23</v>
      </c>
      <c r="C27" s="78"/>
      <c r="D27" s="78"/>
      <c r="E27" s="78"/>
      <c r="F27" s="78"/>
      <c r="G27" s="78"/>
      <c r="H27" s="78"/>
      <c r="I27" s="78"/>
      <c r="J27" s="78"/>
      <c r="K27" s="143"/>
      <c r="L27" s="78"/>
      <c r="M27" s="143"/>
      <c r="N27" s="143"/>
      <c r="O27" s="143"/>
      <c r="P27" s="143"/>
      <c r="Q27" s="143"/>
      <c r="R27" s="143"/>
      <c r="S27" s="143"/>
      <c r="T27" s="78"/>
      <c r="U27" s="143"/>
      <c r="V27" s="143"/>
      <c r="W27" s="143"/>
      <c r="X27" s="143"/>
      <c r="Y27" s="143"/>
      <c r="Z27" s="143"/>
      <c r="AA27" s="143"/>
      <c r="AB27" s="78"/>
      <c r="AC27" s="143"/>
      <c r="AD27" s="143"/>
      <c r="AE27" s="143"/>
      <c r="AF27" s="143"/>
      <c r="AG27" s="143"/>
      <c r="AH27" s="143"/>
      <c r="AI27" s="135"/>
    </row>
    <row r="28" spans="2:35" s="140" customFormat="1" ht="21" x14ac:dyDescent="0.25">
      <c r="B28" s="145" t="s">
        <v>172</v>
      </c>
      <c r="C28" s="146">
        <v>211</v>
      </c>
      <c r="D28" s="146">
        <v>907</v>
      </c>
      <c r="E28" s="193" t="s">
        <v>249</v>
      </c>
      <c r="F28" s="193" t="s">
        <v>250</v>
      </c>
      <c r="G28" s="193" t="s">
        <v>252</v>
      </c>
      <c r="H28" s="83"/>
      <c r="I28" s="83"/>
      <c r="J28" s="146"/>
      <c r="K28" s="147">
        <f>SUM(K29:K30)</f>
        <v>222200</v>
      </c>
      <c r="L28" s="146">
        <f t="shared" ref="L28:R28" si="6">SUM(L29:L30)</f>
        <v>222200</v>
      </c>
      <c r="M28" s="147">
        <f t="shared" si="6"/>
        <v>0</v>
      </c>
      <c r="N28" s="147">
        <f t="shared" si="6"/>
        <v>0</v>
      </c>
      <c r="O28" s="147">
        <f t="shared" si="6"/>
        <v>0</v>
      </c>
      <c r="P28" s="147">
        <f t="shared" si="6"/>
        <v>0</v>
      </c>
      <c r="Q28" s="147">
        <f t="shared" si="6"/>
        <v>0</v>
      </c>
      <c r="R28" s="147">
        <f t="shared" si="6"/>
        <v>0</v>
      </c>
      <c r="S28" s="147">
        <f>SUM(S29:S30)</f>
        <v>0</v>
      </c>
      <c r="T28" s="146">
        <f t="shared" ref="T28:Z28" si="7">SUM(T29:T30)</f>
        <v>0</v>
      </c>
      <c r="U28" s="147">
        <f t="shared" si="7"/>
        <v>0</v>
      </c>
      <c r="V28" s="147">
        <f t="shared" si="7"/>
        <v>0</v>
      </c>
      <c r="W28" s="147">
        <f t="shared" si="7"/>
        <v>0</v>
      </c>
      <c r="X28" s="147">
        <f t="shared" si="7"/>
        <v>0</v>
      </c>
      <c r="Y28" s="147">
        <f t="shared" si="7"/>
        <v>0</v>
      </c>
      <c r="Z28" s="147">
        <f t="shared" si="7"/>
        <v>0</v>
      </c>
      <c r="AA28" s="147">
        <f>SUM(AA29:AA30)</f>
        <v>0</v>
      </c>
      <c r="AB28" s="146">
        <f t="shared" ref="AB28:AH28" si="8">SUM(AB29:AB30)</f>
        <v>0</v>
      </c>
      <c r="AC28" s="147">
        <f t="shared" si="8"/>
        <v>0</v>
      </c>
      <c r="AD28" s="147">
        <f t="shared" si="8"/>
        <v>0</v>
      </c>
      <c r="AE28" s="147">
        <f t="shared" si="8"/>
        <v>0</v>
      </c>
      <c r="AF28" s="147">
        <f t="shared" si="8"/>
        <v>0</v>
      </c>
      <c r="AG28" s="147">
        <f t="shared" si="8"/>
        <v>0</v>
      </c>
      <c r="AH28" s="147">
        <f t="shared" si="8"/>
        <v>0</v>
      </c>
      <c r="AI28" s="142" t="s">
        <v>171</v>
      </c>
    </row>
    <row r="29" spans="2:35" s="148" customFormat="1" x14ac:dyDescent="0.25">
      <c r="B29" s="149" t="s">
        <v>173</v>
      </c>
      <c r="C29" s="150"/>
      <c r="D29" s="150"/>
      <c r="E29" s="150"/>
      <c r="F29" s="150"/>
      <c r="G29" s="150"/>
      <c r="H29" s="150">
        <v>111</v>
      </c>
      <c r="I29" s="150">
        <v>211</v>
      </c>
      <c r="J29" s="150"/>
      <c r="K29" s="151">
        <f>L29</f>
        <v>170661</v>
      </c>
      <c r="L29" s="150">
        <v>170661</v>
      </c>
      <c r="M29" s="151"/>
      <c r="N29" s="151"/>
      <c r="O29" s="151"/>
      <c r="P29" s="151"/>
      <c r="Q29" s="151"/>
      <c r="R29" s="151"/>
      <c r="S29" s="151"/>
      <c r="T29" s="150"/>
      <c r="U29" s="151"/>
      <c r="V29" s="151"/>
      <c r="W29" s="151"/>
      <c r="X29" s="151"/>
      <c r="Y29" s="151"/>
      <c r="Z29" s="151"/>
      <c r="AA29" s="151"/>
      <c r="AB29" s="150"/>
      <c r="AC29" s="151"/>
      <c r="AD29" s="151"/>
      <c r="AE29" s="151"/>
      <c r="AF29" s="151"/>
      <c r="AG29" s="151"/>
      <c r="AH29" s="151"/>
      <c r="AI29" s="152"/>
    </row>
    <row r="30" spans="2:35" s="148" customFormat="1" ht="45" customHeight="1" x14ac:dyDescent="0.25">
      <c r="B30" s="149" t="s">
        <v>174</v>
      </c>
      <c r="C30" s="150"/>
      <c r="D30" s="150"/>
      <c r="E30" s="150"/>
      <c r="F30" s="150"/>
      <c r="G30" s="150"/>
      <c r="H30" s="150">
        <v>119</v>
      </c>
      <c r="I30" s="150">
        <v>213</v>
      </c>
      <c r="J30" s="150"/>
      <c r="K30" s="151">
        <f>L30</f>
        <v>51539</v>
      </c>
      <c r="L30" s="150">
        <v>51539</v>
      </c>
      <c r="M30" s="151"/>
      <c r="N30" s="151"/>
      <c r="O30" s="151"/>
      <c r="P30" s="151"/>
      <c r="Q30" s="151"/>
      <c r="R30" s="151"/>
      <c r="S30" s="151"/>
      <c r="T30" s="150"/>
      <c r="U30" s="151"/>
      <c r="V30" s="151"/>
      <c r="W30" s="151"/>
      <c r="X30" s="151"/>
      <c r="Y30" s="151"/>
      <c r="Z30" s="151"/>
      <c r="AA30" s="151"/>
      <c r="AB30" s="150"/>
      <c r="AC30" s="151"/>
      <c r="AD30" s="151"/>
      <c r="AE30" s="151"/>
      <c r="AF30" s="151"/>
      <c r="AG30" s="151"/>
      <c r="AH30" s="151"/>
      <c r="AI30" s="152"/>
    </row>
    <row r="31" spans="2:35" s="153" customFormat="1" ht="24" customHeight="1" x14ac:dyDescent="0.25">
      <c r="B31" s="145" t="s">
        <v>175</v>
      </c>
      <c r="C31" s="154"/>
      <c r="D31" s="154"/>
      <c r="E31" s="154"/>
      <c r="F31" s="154"/>
      <c r="G31" s="154"/>
      <c r="H31" s="154"/>
      <c r="I31" s="154"/>
      <c r="J31" s="154"/>
      <c r="K31" s="147">
        <f>SUM(K32:K35)</f>
        <v>0</v>
      </c>
      <c r="L31" s="154">
        <f t="shared" ref="L31:R31" si="9">SUM(L32:L35)</f>
        <v>0</v>
      </c>
      <c r="M31" s="147">
        <f t="shared" si="9"/>
        <v>0</v>
      </c>
      <c r="N31" s="147">
        <f t="shared" si="9"/>
        <v>0</v>
      </c>
      <c r="O31" s="147">
        <f t="shared" si="9"/>
        <v>0</v>
      </c>
      <c r="P31" s="147">
        <f t="shared" si="9"/>
        <v>0</v>
      </c>
      <c r="Q31" s="147">
        <f t="shared" si="9"/>
        <v>0</v>
      </c>
      <c r="R31" s="147">
        <f t="shared" si="9"/>
        <v>0</v>
      </c>
      <c r="S31" s="147">
        <f>SUM(S32:S35)</f>
        <v>0</v>
      </c>
      <c r="T31" s="154">
        <f t="shared" ref="T31:Z31" si="10">SUM(T32:T35)</f>
        <v>0</v>
      </c>
      <c r="U31" s="147">
        <f t="shared" si="10"/>
        <v>0</v>
      </c>
      <c r="V31" s="147">
        <f t="shared" si="10"/>
        <v>0</v>
      </c>
      <c r="W31" s="147">
        <f t="shared" si="10"/>
        <v>0</v>
      </c>
      <c r="X31" s="147">
        <f t="shared" si="10"/>
        <v>0</v>
      </c>
      <c r="Y31" s="147">
        <f t="shared" si="10"/>
        <v>0</v>
      </c>
      <c r="Z31" s="147">
        <f t="shared" si="10"/>
        <v>0</v>
      </c>
      <c r="AA31" s="147">
        <f>SUM(AA32:AA35)</f>
        <v>0</v>
      </c>
      <c r="AB31" s="154">
        <f t="shared" ref="AB31:AH31" si="11">SUM(AB32:AB35)</f>
        <v>0</v>
      </c>
      <c r="AC31" s="147">
        <f t="shared" si="11"/>
        <v>0</v>
      </c>
      <c r="AD31" s="147">
        <f t="shared" si="11"/>
        <v>0</v>
      </c>
      <c r="AE31" s="147">
        <f t="shared" si="11"/>
        <v>0</v>
      </c>
      <c r="AF31" s="147">
        <f t="shared" si="11"/>
        <v>0</v>
      </c>
      <c r="AG31" s="147">
        <f t="shared" si="11"/>
        <v>0</v>
      </c>
      <c r="AH31" s="147">
        <f t="shared" si="11"/>
        <v>0</v>
      </c>
      <c r="AI31" s="155"/>
    </row>
    <row r="32" spans="2:35" s="148" customFormat="1" ht="45" x14ac:dyDescent="0.25">
      <c r="B32" s="149" t="s">
        <v>176</v>
      </c>
      <c r="C32" s="150"/>
      <c r="D32" s="150"/>
      <c r="E32" s="150"/>
      <c r="F32" s="150"/>
      <c r="G32" s="150"/>
      <c r="H32" s="150">
        <v>112</v>
      </c>
      <c r="I32" s="150">
        <v>212</v>
      </c>
      <c r="J32" s="150"/>
      <c r="K32" s="151"/>
      <c r="L32" s="150"/>
      <c r="M32" s="151"/>
      <c r="N32" s="151"/>
      <c r="O32" s="151"/>
      <c r="P32" s="151"/>
      <c r="Q32" s="151"/>
      <c r="R32" s="151"/>
      <c r="S32" s="151"/>
      <c r="T32" s="150"/>
      <c r="U32" s="151"/>
      <c r="V32" s="151"/>
      <c r="W32" s="151"/>
      <c r="X32" s="151"/>
      <c r="Y32" s="151"/>
      <c r="Z32" s="151"/>
      <c r="AA32" s="151"/>
      <c r="AB32" s="150"/>
      <c r="AC32" s="151"/>
      <c r="AD32" s="151"/>
      <c r="AE32" s="151"/>
      <c r="AF32" s="151"/>
      <c r="AG32" s="151"/>
      <c r="AH32" s="151"/>
      <c r="AI32" s="152"/>
    </row>
    <row r="33" spans="2:35" s="148" customFormat="1" ht="33.75" x14ac:dyDescent="0.25">
      <c r="B33" s="149" t="s">
        <v>177</v>
      </c>
      <c r="C33" s="150"/>
      <c r="D33" s="150"/>
      <c r="E33" s="150"/>
      <c r="F33" s="150"/>
      <c r="G33" s="150"/>
      <c r="H33" s="150">
        <v>112</v>
      </c>
      <c r="I33" s="150">
        <v>222</v>
      </c>
      <c r="J33" s="150"/>
      <c r="K33" s="151"/>
      <c r="L33" s="150"/>
      <c r="M33" s="151"/>
      <c r="N33" s="151"/>
      <c r="O33" s="151"/>
      <c r="P33" s="151"/>
      <c r="Q33" s="151"/>
      <c r="R33" s="151"/>
      <c r="S33" s="151"/>
      <c r="T33" s="150"/>
      <c r="U33" s="151"/>
      <c r="V33" s="151"/>
      <c r="W33" s="151"/>
      <c r="X33" s="151"/>
      <c r="Y33" s="151"/>
      <c r="Z33" s="151"/>
      <c r="AA33" s="151"/>
      <c r="AB33" s="150"/>
      <c r="AC33" s="151"/>
      <c r="AD33" s="151"/>
      <c r="AE33" s="151"/>
      <c r="AF33" s="151"/>
      <c r="AG33" s="151"/>
      <c r="AH33" s="151"/>
      <c r="AI33" s="152"/>
    </row>
    <row r="34" spans="2:35" s="148" customFormat="1" ht="56.25" x14ac:dyDescent="0.25">
      <c r="B34" s="149" t="s">
        <v>178</v>
      </c>
      <c r="C34" s="150"/>
      <c r="D34" s="150"/>
      <c r="E34" s="150"/>
      <c r="F34" s="150"/>
      <c r="G34" s="150"/>
      <c r="H34" s="150">
        <v>112</v>
      </c>
      <c r="I34" s="150">
        <v>226</v>
      </c>
      <c r="J34" s="150" t="s">
        <v>129</v>
      </c>
      <c r="K34" s="151"/>
      <c r="L34" s="150"/>
      <c r="M34" s="151"/>
      <c r="N34" s="151"/>
      <c r="O34" s="151"/>
      <c r="P34" s="151"/>
      <c r="Q34" s="151"/>
      <c r="R34" s="151"/>
      <c r="S34" s="151"/>
      <c r="T34" s="150"/>
      <c r="U34" s="151"/>
      <c r="V34" s="151"/>
      <c r="W34" s="151"/>
      <c r="X34" s="151"/>
      <c r="Y34" s="151"/>
      <c r="Z34" s="151"/>
      <c r="AA34" s="151"/>
      <c r="AB34" s="150"/>
      <c r="AC34" s="151"/>
      <c r="AD34" s="151"/>
      <c r="AE34" s="151"/>
      <c r="AF34" s="151"/>
      <c r="AG34" s="151"/>
      <c r="AH34" s="151"/>
      <c r="AI34" s="152"/>
    </row>
    <row r="35" spans="2:35" s="54" customFormat="1" x14ac:dyDescent="0.25">
      <c r="B35" s="79"/>
      <c r="C35" s="78"/>
      <c r="D35" s="78"/>
      <c r="E35" s="78"/>
      <c r="F35" s="78"/>
      <c r="G35" s="78"/>
      <c r="H35" s="78"/>
      <c r="I35" s="78"/>
      <c r="J35" s="78"/>
      <c r="K35" s="143"/>
      <c r="L35" s="78"/>
      <c r="M35" s="143"/>
      <c r="N35" s="143"/>
      <c r="O35" s="143"/>
      <c r="P35" s="143"/>
      <c r="Q35" s="143"/>
      <c r="R35" s="143"/>
      <c r="S35" s="143"/>
      <c r="T35" s="78"/>
      <c r="U35" s="143"/>
      <c r="V35" s="143"/>
      <c r="W35" s="143"/>
      <c r="X35" s="143"/>
      <c r="Y35" s="143"/>
      <c r="Z35" s="143"/>
      <c r="AA35" s="143"/>
      <c r="AB35" s="78"/>
      <c r="AC35" s="143"/>
      <c r="AD35" s="143"/>
      <c r="AE35" s="143"/>
      <c r="AF35" s="143"/>
      <c r="AG35" s="143"/>
      <c r="AH35" s="143"/>
      <c r="AI35" s="135"/>
    </row>
    <row r="36" spans="2:35" s="140" customFormat="1" ht="21" x14ac:dyDescent="0.25">
      <c r="B36" s="75" t="s">
        <v>179</v>
      </c>
      <c r="C36" s="80">
        <v>220</v>
      </c>
      <c r="D36" s="80"/>
      <c r="E36" s="80"/>
      <c r="F36" s="80"/>
      <c r="G36" s="80"/>
      <c r="H36" s="80"/>
      <c r="I36" s="80"/>
      <c r="J36" s="80"/>
      <c r="K36" s="144">
        <f>SUM(K38:K41)</f>
        <v>0</v>
      </c>
      <c r="L36" s="80">
        <f t="shared" ref="L36:R36" si="12">SUM(L38:L41)</f>
        <v>0</v>
      </c>
      <c r="M36" s="144">
        <f t="shared" si="12"/>
        <v>0</v>
      </c>
      <c r="N36" s="144">
        <f t="shared" si="12"/>
        <v>0</v>
      </c>
      <c r="O36" s="144">
        <f t="shared" si="12"/>
        <v>0</v>
      </c>
      <c r="P36" s="144">
        <f t="shared" si="12"/>
        <v>0</v>
      </c>
      <c r="Q36" s="144">
        <f t="shared" si="12"/>
        <v>0</v>
      </c>
      <c r="R36" s="144">
        <f t="shared" si="12"/>
        <v>0</v>
      </c>
      <c r="S36" s="144">
        <f>SUM(S38:S41)</f>
        <v>0</v>
      </c>
      <c r="T36" s="80">
        <f t="shared" ref="T36:Z36" si="13">SUM(T38:T41)</f>
        <v>0</v>
      </c>
      <c r="U36" s="144">
        <f t="shared" si="13"/>
        <v>0</v>
      </c>
      <c r="V36" s="144">
        <f t="shared" si="13"/>
        <v>0</v>
      </c>
      <c r="W36" s="144">
        <f t="shared" si="13"/>
        <v>0</v>
      </c>
      <c r="X36" s="144">
        <f t="shared" si="13"/>
        <v>0</v>
      </c>
      <c r="Y36" s="144">
        <f t="shared" si="13"/>
        <v>0</v>
      </c>
      <c r="Z36" s="144">
        <f t="shared" si="13"/>
        <v>0</v>
      </c>
      <c r="AA36" s="144">
        <f>SUM(AA38:AA41)</f>
        <v>0</v>
      </c>
      <c r="AB36" s="80">
        <f t="shared" ref="AB36:AH36" si="14">SUM(AB38:AB41)</f>
        <v>0</v>
      </c>
      <c r="AC36" s="144">
        <f t="shared" si="14"/>
        <v>0</v>
      </c>
      <c r="AD36" s="144">
        <f t="shared" si="14"/>
        <v>0</v>
      </c>
      <c r="AE36" s="144">
        <f t="shared" si="14"/>
        <v>0</v>
      </c>
      <c r="AF36" s="144">
        <f t="shared" si="14"/>
        <v>0</v>
      </c>
      <c r="AG36" s="144">
        <f t="shared" si="14"/>
        <v>0</v>
      </c>
      <c r="AH36" s="144">
        <f t="shared" si="14"/>
        <v>0</v>
      </c>
      <c r="AI36" s="142" t="s">
        <v>180</v>
      </c>
    </row>
    <row r="37" spans="2:35" s="54" customFormat="1" x14ac:dyDescent="0.25">
      <c r="B37" s="79" t="s">
        <v>23</v>
      </c>
      <c r="C37" s="81"/>
      <c r="D37" s="81"/>
      <c r="E37" s="81"/>
      <c r="F37" s="81"/>
      <c r="G37" s="81"/>
      <c r="H37" s="81"/>
      <c r="I37" s="81"/>
      <c r="J37" s="81"/>
      <c r="K37" s="143"/>
      <c r="L37" s="81"/>
      <c r="M37" s="143"/>
      <c r="N37" s="143"/>
      <c r="O37" s="143"/>
      <c r="P37" s="143"/>
      <c r="Q37" s="143"/>
      <c r="R37" s="143"/>
      <c r="S37" s="143"/>
      <c r="T37" s="81"/>
      <c r="U37" s="143"/>
      <c r="V37" s="143"/>
      <c r="W37" s="143"/>
      <c r="X37" s="143"/>
      <c r="Y37" s="143"/>
      <c r="Z37" s="143"/>
      <c r="AA37" s="143"/>
      <c r="AB37" s="81"/>
      <c r="AC37" s="143"/>
      <c r="AD37" s="143"/>
      <c r="AE37" s="143"/>
      <c r="AF37" s="143"/>
      <c r="AG37" s="143"/>
      <c r="AH37" s="143"/>
      <c r="AI37" s="135"/>
    </row>
    <row r="38" spans="2:35" s="156" customFormat="1" ht="50.25" customHeight="1" x14ac:dyDescent="0.25">
      <c r="B38" s="79" t="s">
        <v>181</v>
      </c>
      <c r="C38" s="78"/>
      <c r="D38" s="78"/>
      <c r="E38" s="78"/>
      <c r="F38" s="78"/>
      <c r="G38" s="78"/>
      <c r="H38" s="78">
        <v>321</v>
      </c>
      <c r="I38" s="78">
        <v>264</v>
      </c>
      <c r="J38" s="78"/>
      <c r="K38" s="143"/>
      <c r="L38" s="78"/>
      <c r="M38" s="143"/>
      <c r="N38" s="143"/>
      <c r="O38" s="143"/>
      <c r="P38" s="143"/>
      <c r="Q38" s="143"/>
      <c r="R38" s="143"/>
      <c r="S38" s="143"/>
      <c r="T38" s="78"/>
      <c r="U38" s="143"/>
      <c r="V38" s="143"/>
      <c r="W38" s="143"/>
      <c r="X38" s="143"/>
      <c r="Y38" s="143"/>
      <c r="Z38" s="143"/>
      <c r="AA38" s="143"/>
      <c r="AB38" s="78"/>
      <c r="AC38" s="143"/>
      <c r="AD38" s="143"/>
      <c r="AE38" s="143"/>
      <c r="AF38" s="143"/>
      <c r="AG38" s="143"/>
      <c r="AH38" s="143"/>
      <c r="AI38" s="135"/>
    </row>
    <row r="39" spans="2:35" s="156" customFormat="1" ht="95.25" customHeight="1" x14ac:dyDescent="0.25">
      <c r="B39" s="79" t="s">
        <v>182</v>
      </c>
      <c r="C39" s="78"/>
      <c r="D39" s="78"/>
      <c r="E39" s="78"/>
      <c r="F39" s="78"/>
      <c r="G39" s="78"/>
      <c r="H39" s="78">
        <v>111</v>
      </c>
      <c r="I39" s="78">
        <v>266</v>
      </c>
      <c r="J39" s="78" t="s">
        <v>259</v>
      </c>
      <c r="K39" s="143"/>
      <c r="L39" s="78"/>
      <c r="M39" s="143"/>
      <c r="N39" s="143"/>
      <c r="O39" s="143"/>
      <c r="P39" s="143"/>
      <c r="Q39" s="143"/>
      <c r="R39" s="143"/>
      <c r="S39" s="143"/>
      <c r="T39" s="78"/>
      <c r="U39" s="143"/>
      <c r="V39" s="143"/>
      <c r="W39" s="143"/>
      <c r="X39" s="143"/>
      <c r="Y39" s="143"/>
      <c r="Z39" s="143"/>
      <c r="AA39" s="143"/>
      <c r="AB39" s="78"/>
      <c r="AC39" s="143"/>
      <c r="AD39" s="143"/>
      <c r="AE39" s="143"/>
      <c r="AF39" s="143"/>
      <c r="AG39" s="143"/>
      <c r="AH39" s="143"/>
      <c r="AI39" s="135"/>
    </row>
    <row r="40" spans="2:35" s="156" customFormat="1" ht="50.25" customHeight="1" x14ac:dyDescent="0.25">
      <c r="B40" s="79" t="s">
        <v>182</v>
      </c>
      <c r="C40" s="78"/>
      <c r="D40" s="78"/>
      <c r="E40" s="78"/>
      <c r="F40" s="78"/>
      <c r="G40" s="78"/>
      <c r="H40" s="78">
        <v>119</v>
      </c>
      <c r="I40" s="78">
        <v>266</v>
      </c>
      <c r="J40" s="78"/>
      <c r="K40" s="143"/>
      <c r="L40" s="78"/>
      <c r="M40" s="143"/>
      <c r="N40" s="143"/>
      <c r="O40" s="143"/>
      <c r="P40" s="143"/>
      <c r="Q40" s="143"/>
      <c r="R40" s="143"/>
      <c r="S40" s="143"/>
      <c r="T40" s="78"/>
      <c r="U40" s="143"/>
      <c r="V40" s="143"/>
      <c r="W40" s="143"/>
      <c r="X40" s="143"/>
      <c r="Y40" s="143"/>
      <c r="Z40" s="143"/>
      <c r="AA40" s="143"/>
      <c r="AB40" s="78"/>
      <c r="AC40" s="143"/>
      <c r="AD40" s="143"/>
      <c r="AE40" s="143"/>
      <c r="AF40" s="143"/>
      <c r="AG40" s="143"/>
      <c r="AH40" s="143"/>
      <c r="AI40" s="135"/>
    </row>
    <row r="41" spans="2:35" s="54" customFormat="1" x14ac:dyDescent="0.25">
      <c r="B41" s="79"/>
      <c r="C41" s="81"/>
      <c r="D41" s="81"/>
      <c r="E41" s="81"/>
      <c r="F41" s="81"/>
      <c r="G41" s="81"/>
      <c r="H41" s="81"/>
      <c r="I41" s="81"/>
      <c r="J41" s="81"/>
      <c r="K41" s="143"/>
      <c r="L41" s="81"/>
      <c r="M41" s="143"/>
      <c r="N41" s="143"/>
      <c r="O41" s="143"/>
      <c r="P41" s="143"/>
      <c r="Q41" s="143"/>
      <c r="R41" s="143"/>
      <c r="S41" s="143"/>
      <c r="T41" s="81"/>
      <c r="U41" s="143"/>
      <c r="V41" s="143"/>
      <c r="W41" s="143"/>
      <c r="X41" s="143"/>
      <c r="Y41" s="143"/>
      <c r="Z41" s="143"/>
      <c r="AA41" s="143"/>
      <c r="AB41" s="81"/>
      <c r="AC41" s="143"/>
      <c r="AD41" s="143"/>
      <c r="AE41" s="143"/>
      <c r="AF41" s="143"/>
      <c r="AG41" s="143"/>
      <c r="AH41" s="143"/>
      <c r="AI41" s="135"/>
    </row>
    <row r="42" spans="2:35" s="140" customFormat="1" ht="21" x14ac:dyDescent="0.25">
      <c r="B42" s="75" t="s">
        <v>183</v>
      </c>
      <c r="C42" s="80">
        <v>230</v>
      </c>
      <c r="D42" s="80"/>
      <c r="E42" s="80"/>
      <c r="F42" s="80"/>
      <c r="G42" s="80"/>
      <c r="H42" s="80"/>
      <c r="I42" s="80"/>
      <c r="J42" s="80"/>
      <c r="K42" s="144">
        <f>SUM(K44:K47)</f>
        <v>0</v>
      </c>
      <c r="L42" s="80">
        <f t="shared" ref="L42:R42" si="15">SUM(L44:L47)</f>
        <v>0</v>
      </c>
      <c r="M42" s="144">
        <f t="shared" si="15"/>
        <v>0</v>
      </c>
      <c r="N42" s="144">
        <f t="shared" si="15"/>
        <v>0</v>
      </c>
      <c r="O42" s="144">
        <f t="shared" si="15"/>
        <v>0</v>
      </c>
      <c r="P42" s="144">
        <f t="shared" si="15"/>
        <v>0</v>
      </c>
      <c r="Q42" s="144">
        <f t="shared" si="15"/>
        <v>0</v>
      </c>
      <c r="R42" s="144">
        <f t="shared" si="15"/>
        <v>0</v>
      </c>
      <c r="S42" s="144">
        <f>SUM(S44:S47)</f>
        <v>0</v>
      </c>
      <c r="T42" s="80">
        <f t="shared" ref="T42:Z42" si="16">SUM(T44:T47)</f>
        <v>0</v>
      </c>
      <c r="U42" s="144">
        <f t="shared" si="16"/>
        <v>0</v>
      </c>
      <c r="V42" s="144">
        <f t="shared" si="16"/>
        <v>0</v>
      </c>
      <c r="W42" s="144">
        <f t="shared" si="16"/>
        <v>0</v>
      </c>
      <c r="X42" s="144">
        <f t="shared" si="16"/>
        <v>0</v>
      </c>
      <c r="Y42" s="144">
        <f t="shared" si="16"/>
        <v>0</v>
      </c>
      <c r="Z42" s="144">
        <f t="shared" si="16"/>
        <v>0</v>
      </c>
      <c r="AA42" s="144">
        <f>SUM(AA44:AA47)</f>
        <v>0</v>
      </c>
      <c r="AB42" s="80">
        <f t="shared" ref="AB42:AH42" si="17">SUM(AB44:AB47)</f>
        <v>0</v>
      </c>
      <c r="AC42" s="144">
        <f t="shared" si="17"/>
        <v>0</v>
      </c>
      <c r="AD42" s="144">
        <f t="shared" si="17"/>
        <v>0</v>
      </c>
      <c r="AE42" s="144">
        <f t="shared" si="17"/>
        <v>0</v>
      </c>
      <c r="AF42" s="144">
        <f t="shared" si="17"/>
        <v>0</v>
      </c>
      <c r="AG42" s="144">
        <f t="shared" si="17"/>
        <v>0</v>
      </c>
      <c r="AH42" s="144">
        <f t="shared" si="17"/>
        <v>0</v>
      </c>
      <c r="AI42" s="142" t="s">
        <v>184</v>
      </c>
    </row>
    <row r="43" spans="2:35" s="54" customFormat="1" x14ac:dyDescent="0.25">
      <c r="B43" s="79" t="s">
        <v>23</v>
      </c>
      <c r="C43" s="81"/>
      <c r="D43" s="81"/>
      <c r="E43" s="81"/>
      <c r="F43" s="81"/>
      <c r="G43" s="81"/>
      <c r="H43" s="81"/>
      <c r="I43" s="81"/>
      <c r="J43" s="81"/>
      <c r="K43" s="143"/>
      <c r="L43" s="81"/>
      <c r="M43" s="143"/>
      <c r="N43" s="143"/>
      <c r="O43" s="143"/>
      <c r="P43" s="143"/>
      <c r="Q43" s="143"/>
      <c r="R43" s="143"/>
      <c r="S43" s="143"/>
      <c r="T43" s="81"/>
      <c r="U43" s="143"/>
      <c r="V43" s="143"/>
      <c r="W43" s="143"/>
      <c r="X43" s="143"/>
      <c r="Y43" s="143"/>
      <c r="Z43" s="143"/>
      <c r="AA43" s="143"/>
      <c r="AB43" s="81"/>
      <c r="AC43" s="143"/>
      <c r="AD43" s="143"/>
      <c r="AE43" s="143"/>
      <c r="AF43" s="143"/>
      <c r="AG43" s="143"/>
      <c r="AH43" s="143"/>
      <c r="AI43" s="135"/>
    </row>
    <row r="44" spans="2:35" s="54" customFormat="1" ht="27" customHeight="1" x14ac:dyDescent="0.25">
      <c r="B44" s="79" t="s">
        <v>185</v>
      </c>
      <c r="C44" s="81"/>
      <c r="D44" s="81"/>
      <c r="E44" s="81"/>
      <c r="F44" s="81"/>
      <c r="G44" s="81"/>
      <c r="H44" s="81">
        <v>851</v>
      </c>
      <c r="I44" s="81">
        <v>291</v>
      </c>
      <c r="J44" s="81"/>
      <c r="K44" s="143"/>
      <c r="L44" s="81"/>
      <c r="M44" s="143"/>
      <c r="N44" s="143"/>
      <c r="O44" s="143"/>
      <c r="P44" s="143"/>
      <c r="Q44" s="143"/>
      <c r="R44" s="143"/>
      <c r="S44" s="143"/>
      <c r="T44" s="81"/>
      <c r="U44" s="143"/>
      <c r="V44" s="143"/>
      <c r="W44" s="143"/>
      <c r="X44" s="143"/>
      <c r="Y44" s="143"/>
      <c r="Z44" s="143"/>
      <c r="AA44" s="143"/>
      <c r="AB44" s="81"/>
      <c r="AC44" s="143"/>
      <c r="AD44" s="143"/>
      <c r="AE44" s="143"/>
      <c r="AF44" s="143"/>
      <c r="AG44" s="143"/>
      <c r="AH44" s="143"/>
      <c r="AI44" s="135"/>
    </row>
    <row r="45" spans="2:35" s="54" customFormat="1" ht="24" customHeight="1" x14ac:dyDescent="0.25">
      <c r="B45" s="79" t="s">
        <v>186</v>
      </c>
      <c r="C45" s="81"/>
      <c r="D45" s="81"/>
      <c r="E45" s="81"/>
      <c r="F45" s="81"/>
      <c r="G45" s="81"/>
      <c r="H45" s="81">
        <v>852</v>
      </c>
      <c r="I45" s="81">
        <v>291</v>
      </c>
      <c r="J45" s="81"/>
      <c r="K45" s="143"/>
      <c r="L45" s="81"/>
      <c r="M45" s="143"/>
      <c r="N45" s="143"/>
      <c r="O45" s="143"/>
      <c r="P45" s="143"/>
      <c r="Q45" s="143"/>
      <c r="R45" s="143"/>
      <c r="S45" s="143"/>
      <c r="T45" s="81"/>
      <c r="U45" s="143"/>
      <c r="V45" s="143"/>
      <c r="W45" s="143"/>
      <c r="X45" s="143"/>
      <c r="Y45" s="143"/>
      <c r="Z45" s="143"/>
      <c r="AA45" s="143"/>
      <c r="AB45" s="81"/>
      <c r="AC45" s="143"/>
      <c r="AD45" s="143"/>
      <c r="AE45" s="143"/>
      <c r="AF45" s="143"/>
      <c r="AG45" s="143"/>
      <c r="AH45" s="143"/>
      <c r="AI45" s="135"/>
    </row>
    <row r="46" spans="2:35" s="54" customFormat="1" ht="38.25" customHeight="1" x14ac:dyDescent="0.25">
      <c r="B46" s="79" t="s">
        <v>187</v>
      </c>
      <c r="C46" s="81"/>
      <c r="D46" s="81"/>
      <c r="E46" s="81"/>
      <c r="F46" s="81"/>
      <c r="G46" s="81"/>
      <c r="H46" s="81">
        <v>853</v>
      </c>
      <c r="I46" s="81">
        <v>291</v>
      </c>
      <c r="J46" s="81"/>
      <c r="K46" s="143"/>
      <c r="L46" s="81"/>
      <c r="M46" s="143"/>
      <c r="N46" s="143"/>
      <c r="O46" s="143"/>
      <c r="P46" s="143"/>
      <c r="Q46" s="143"/>
      <c r="R46" s="143"/>
      <c r="S46" s="143"/>
      <c r="T46" s="81"/>
      <c r="U46" s="143"/>
      <c r="V46" s="143"/>
      <c r="W46" s="143"/>
      <c r="X46" s="143"/>
      <c r="Y46" s="143"/>
      <c r="Z46" s="143"/>
      <c r="AA46" s="143"/>
      <c r="AB46" s="81"/>
      <c r="AC46" s="143"/>
      <c r="AD46" s="143"/>
      <c r="AE46" s="143"/>
      <c r="AF46" s="143"/>
      <c r="AG46" s="143"/>
      <c r="AH46" s="143"/>
      <c r="AI46" s="135"/>
    </row>
    <row r="47" spans="2:35" s="54" customFormat="1" x14ac:dyDescent="0.25">
      <c r="B47" s="79"/>
      <c r="C47" s="81"/>
      <c r="D47" s="81"/>
      <c r="E47" s="81"/>
      <c r="F47" s="81"/>
      <c r="G47" s="81"/>
      <c r="H47" s="81"/>
      <c r="I47" s="81"/>
      <c r="J47" s="81"/>
      <c r="K47" s="143"/>
      <c r="L47" s="81"/>
      <c r="M47" s="143"/>
      <c r="N47" s="143"/>
      <c r="O47" s="143"/>
      <c r="P47" s="143"/>
      <c r="Q47" s="143"/>
      <c r="R47" s="143"/>
      <c r="S47" s="143"/>
      <c r="T47" s="81"/>
      <c r="U47" s="143"/>
      <c r="V47" s="143"/>
      <c r="W47" s="143"/>
      <c r="X47" s="143"/>
      <c r="Y47" s="143"/>
      <c r="Z47" s="143"/>
      <c r="AA47" s="143"/>
      <c r="AB47" s="81"/>
      <c r="AC47" s="143"/>
      <c r="AD47" s="143"/>
      <c r="AE47" s="143"/>
      <c r="AF47" s="143"/>
      <c r="AG47" s="143"/>
      <c r="AH47" s="143"/>
      <c r="AI47" s="135"/>
    </row>
    <row r="48" spans="2:35" s="140" customFormat="1" ht="21" x14ac:dyDescent="0.25">
      <c r="B48" s="75" t="s">
        <v>65</v>
      </c>
      <c r="C48" s="80">
        <v>240</v>
      </c>
      <c r="D48" s="80"/>
      <c r="E48" s="80"/>
      <c r="F48" s="80"/>
      <c r="G48" s="80"/>
      <c r="H48" s="80"/>
      <c r="I48" s="80"/>
      <c r="J48" s="80"/>
      <c r="K48" s="141"/>
      <c r="L48" s="80"/>
      <c r="M48" s="141"/>
      <c r="N48" s="141"/>
      <c r="O48" s="141"/>
      <c r="P48" s="141"/>
      <c r="Q48" s="141"/>
      <c r="R48" s="141"/>
      <c r="S48" s="141"/>
      <c r="T48" s="80"/>
      <c r="U48" s="141"/>
      <c r="V48" s="141"/>
      <c r="W48" s="141"/>
      <c r="X48" s="141"/>
      <c r="Y48" s="141"/>
      <c r="Z48" s="141"/>
      <c r="AA48" s="141"/>
      <c r="AB48" s="80"/>
      <c r="AC48" s="141"/>
      <c r="AD48" s="141"/>
      <c r="AE48" s="141"/>
      <c r="AF48" s="141"/>
      <c r="AG48" s="141"/>
      <c r="AH48" s="141"/>
      <c r="AI48" s="142" t="s">
        <v>188</v>
      </c>
    </row>
    <row r="49" spans="2:35" s="54" customFormat="1" x14ac:dyDescent="0.25">
      <c r="B49" s="82"/>
      <c r="C49" s="83"/>
      <c r="D49" s="83"/>
      <c r="E49" s="83"/>
      <c r="F49" s="83"/>
      <c r="G49" s="83"/>
      <c r="H49" s="83"/>
      <c r="I49" s="83"/>
      <c r="J49" s="83"/>
      <c r="K49" s="157"/>
      <c r="L49" s="83"/>
      <c r="M49" s="157"/>
      <c r="N49" s="157"/>
      <c r="O49" s="157"/>
      <c r="P49" s="157"/>
      <c r="Q49" s="157"/>
      <c r="R49" s="157"/>
      <c r="S49" s="157"/>
      <c r="T49" s="83"/>
      <c r="U49" s="157"/>
      <c r="V49" s="157"/>
      <c r="W49" s="157"/>
      <c r="X49" s="157"/>
      <c r="Y49" s="157"/>
      <c r="Z49" s="157"/>
      <c r="AA49" s="157"/>
      <c r="AB49" s="83"/>
      <c r="AC49" s="157"/>
      <c r="AD49" s="157"/>
      <c r="AE49" s="157"/>
      <c r="AF49" s="157"/>
      <c r="AG49" s="157"/>
      <c r="AH49" s="157"/>
      <c r="AI49" s="135"/>
    </row>
    <row r="50" spans="2:35" s="140" customFormat="1" ht="56.25" x14ac:dyDescent="0.25">
      <c r="B50" s="84" t="s">
        <v>189</v>
      </c>
      <c r="C50" s="80">
        <v>250</v>
      </c>
      <c r="D50" s="80"/>
      <c r="E50" s="80"/>
      <c r="F50" s="80"/>
      <c r="G50" s="80"/>
      <c r="H50" s="80"/>
      <c r="I50" s="80"/>
      <c r="J50" s="80"/>
      <c r="K50" s="141"/>
      <c r="L50" s="80"/>
      <c r="M50" s="141"/>
      <c r="N50" s="141"/>
      <c r="O50" s="141"/>
      <c r="P50" s="141"/>
      <c r="Q50" s="141"/>
      <c r="R50" s="141"/>
      <c r="S50" s="141"/>
      <c r="T50" s="80"/>
      <c r="U50" s="141"/>
      <c r="V50" s="141"/>
      <c r="W50" s="141"/>
      <c r="X50" s="141"/>
      <c r="Y50" s="141"/>
      <c r="Z50" s="141"/>
      <c r="AA50" s="141"/>
      <c r="AB50" s="80"/>
      <c r="AC50" s="141"/>
      <c r="AD50" s="141"/>
      <c r="AE50" s="141"/>
      <c r="AF50" s="141"/>
      <c r="AG50" s="141"/>
      <c r="AH50" s="141"/>
      <c r="AI50" s="142" t="s">
        <v>190</v>
      </c>
    </row>
    <row r="51" spans="2:35" s="54" customFormat="1" x14ac:dyDescent="0.25">
      <c r="B51" s="82"/>
      <c r="C51" s="83"/>
      <c r="D51" s="83"/>
      <c r="E51" s="83"/>
      <c r="F51" s="83"/>
      <c r="G51" s="83"/>
      <c r="H51" s="83"/>
      <c r="I51" s="83"/>
      <c r="J51" s="83"/>
      <c r="K51" s="158"/>
      <c r="L51" s="83"/>
      <c r="M51" s="158"/>
      <c r="N51" s="158"/>
      <c r="O51" s="158"/>
      <c r="P51" s="158"/>
      <c r="Q51" s="158"/>
      <c r="R51" s="158"/>
      <c r="S51" s="158"/>
      <c r="T51" s="83"/>
      <c r="U51" s="158"/>
      <c r="V51" s="158"/>
      <c r="W51" s="158"/>
      <c r="X51" s="158"/>
      <c r="Y51" s="158"/>
      <c r="Z51" s="158"/>
      <c r="AA51" s="158"/>
      <c r="AB51" s="83"/>
      <c r="AC51" s="158"/>
      <c r="AD51" s="158"/>
      <c r="AE51" s="158"/>
      <c r="AF51" s="158"/>
      <c r="AG51" s="158"/>
      <c r="AH51" s="158"/>
      <c r="AI51" s="135"/>
    </row>
    <row r="52" spans="2:35" s="140" customFormat="1" ht="21" x14ac:dyDescent="0.25">
      <c r="B52" s="75" t="s">
        <v>191</v>
      </c>
      <c r="C52" s="80">
        <v>260</v>
      </c>
      <c r="D52" s="80" t="s">
        <v>55</v>
      </c>
      <c r="E52" s="80" t="s">
        <v>55</v>
      </c>
      <c r="F52" s="80" t="s">
        <v>55</v>
      </c>
      <c r="G52" s="80" t="s">
        <v>55</v>
      </c>
      <c r="H52" s="80" t="s">
        <v>55</v>
      </c>
      <c r="I52" s="80" t="s">
        <v>55</v>
      </c>
      <c r="J52" s="80" t="s">
        <v>55</v>
      </c>
      <c r="K52" s="144">
        <f t="shared" ref="K52:AH52" si="18">K53+K54+K55+K60+K61+K77+K87+K88+K91+K92+K101</f>
        <v>0</v>
      </c>
      <c r="L52" s="80">
        <f t="shared" si="18"/>
        <v>0</v>
      </c>
      <c r="M52" s="144">
        <f t="shared" si="18"/>
        <v>0</v>
      </c>
      <c r="N52" s="144">
        <f t="shared" si="18"/>
        <v>0</v>
      </c>
      <c r="O52" s="144">
        <f t="shared" si="18"/>
        <v>0</v>
      </c>
      <c r="P52" s="144">
        <f t="shared" si="18"/>
        <v>0</v>
      </c>
      <c r="Q52" s="144">
        <f t="shared" si="18"/>
        <v>0</v>
      </c>
      <c r="R52" s="144">
        <f t="shared" si="18"/>
        <v>0</v>
      </c>
      <c r="S52" s="144">
        <f t="shared" si="18"/>
        <v>0</v>
      </c>
      <c r="T52" s="80">
        <f t="shared" si="18"/>
        <v>0</v>
      </c>
      <c r="U52" s="144">
        <f t="shared" si="18"/>
        <v>0</v>
      </c>
      <c r="V52" s="144">
        <f t="shared" si="18"/>
        <v>0</v>
      </c>
      <c r="W52" s="144">
        <f t="shared" si="18"/>
        <v>0</v>
      </c>
      <c r="X52" s="144">
        <f t="shared" si="18"/>
        <v>0</v>
      </c>
      <c r="Y52" s="144">
        <f t="shared" si="18"/>
        <v>0</v>
      </c>
      <c r="Z52" s="144">
        <f t="shared" si="18"/>
        <v>0</v>
      </c>
      <c r="AA52" s="144">
        <f t="shared" si="18"/>
        <v>0</v>
      </c>
      <c r="AB52" s="80">
        <f t="shared" si="18"/>
        <v>0</v>
      </c>
      <c r="AC52" s="144">
        <f t="shared" si="18"/>
        <v>0</v>
      </c>
      <c r="AD52" s="144">
        <f t="shared" si="18"/>
        <v>0</v>
      </c>
      <c r="AE52" s="144">
        <f t="shared" si="18"/>
        <v>0</v>
      </c>
      <c r="AF52" s="144">
        <f t="shared" si="18"/>
        <v>0</v>
      </c>
      <c r="AG52" s="144">
        <f t="shared" si="18"/>
        <v>0</v>
      </c>
      <c r="AH52" s="144">
        <f t="shared" si="18"/>
        <v>0</v>
      </c>
      <c r="AI52" s="142" t="s">
        <v>192</v>
      </c>
    </row>
    <row r="53" spans="2:35" s="153" customFormat="1" x14ac:dyDescent="0.25">
      <c r="B53" s="145" t="s">
        <v>193</v>
      </c>
      <c r="C53" s="83"/>
      <c r="D53" s="83"/>
      <c r="E53" s="83"/>
      <c r="F53" s="83"/>
      <c r="G53" s="83"/>
      <c r="H53" s="83">
        <v>244</v>
      </c>
      <c r="I53" s="83">
        <v>221</v>
      </c>
      <c r="J53" s="83"/>
      <c r="K53" s="157"/>
      <c r="L53" s="83"/>
      <c r="M53" s="157"/>
      <c r="N53" s="157"/>
      <c r="O53" s="157"/>
      <c r="P53" s="157"/>
      <c r="Q53" s="157"/>
      <c r="R53" s="157"/>
      <c r="S53" s="157"/>
      <c r="T53" s="83"/>
      <c r="U53" s="157"/>
      <c r="V53" s="157"/>
      <c r="W53" s="157"/>
      <c r="X53" s="157"/>
      <c r="Y53" s="157"/>
      <c r="Z53" s="157"/>
      <c r="AA53" s="157"/>
      <c r="AB53" s="83"/>
      <c r="AC53" s="157"/>
      <c r="AD53" s="157"/>
      <c r="AE53" s="157"/>
      <c r="AF53" s="157"/>
      <c r="AG53" s="157"/>
      <c r="AH53" s="157"/>
      <c r="AI53" s="155"/>
    </row>
    <row r="54" spans="2:35" s="153" customFormat="1" x14ac:dyDescent="0.25">
      <c r="B54" s="145" t="s">
        <v>194</v>
      </c>
      <c r="C54" s="83"/>
      <c r="D54" s="83"/>
      <c r="E54" s="83"/>
      <c r="F54" s="83"/>
      <c r="G54" s="83"/>
      <c r="H54" s="83">
        <v>244</v>
      </c>
      <c r="I54" s="83">
        <v>222</v>
      </c>
      <c r="J54" s="83"/>
      <c r="K54" s="157"/>
      <c r="L54" s="83"/>
      <c r="M54" s="157"/>
      <c r="N54" s="157"/>
      <c r="O54" s="157"/>
      <c r="P54" s="157"/>
      <c r="Q54" s="157"/>
      <c r="R54" s="157"/>
      <c r="S54" s="157"/>
      <c r="T54" s="83"/>
      <c r="U54" s="157"/>
      <c r="V54" s="157"/>
      <c r="W54" s="157"/>
      <c r="X54" s="157"/>
      <c r="Y54" s="157"/>
      <c r="Z54" s="157"/>
      <c r="AA54" s="157"/>
      <c r="AB54" s="83"/>
      <c r="AC54" s="157"/>
      <c r="AD54" s="157"/>
      <c r="AE54" s="157"/>
      <c r="AF54" s="157"/>
      <c r="AG54" s="157"/>
      <c r="AH54" s="157"/>
      <c r="AI54" s="155"/>
    </row>
    <row r="55" spans="2:35" s="153" customFormat="1" x14ac:dyDescent="0.25">
      <c r="B55" s="145" t="s">
        <v>195</v>
      </c>
      <c r="C55" s="83"/>
      <c r="D55" s="83"/>
      <c r="E55" s="83"/>
      <c r="F55" s="83"/>
      <c r="G55" s="83"/>
      <c r="H55" s="83"/>
      <c r="I55" s="83">
        <v>223</v>
      </c>
      <c r="J55" s="83"/>
      <c r="K55" s="147">
        <f>SUM(K56:K59)</f>
        <v>0</v>
      </c>
      <c r="L55" s="83">
        <f t="shared" ref="L55:R55" si="19">SUM(L56:L59)</f>
        <v>0</v>
      </c>
      <c r="M55" s="147">
        <f t="shared" si="19"/>
        <v>0</v>
      </c>
      <c r="N55" s="147">
        <f t="shared" si="19"/>
        <v>0</v>
      </c>
      <c r="O55" s="147">
        <f t="shared" si="19"/>
        <v>0</v>
      </c>
      <c r="P55" s="147">
        <f t="shared" si="19"/>
        <v>0</v>
      </c>
      <c r="Q55" s="147">
        <f t="shared" si="19"/>
        <v>0</v>
      </c>
      <c r="R55" s="147">
        <f t="shared" si="19"/>
        <v>0</v>
      </c>
      <c r="S55" s="147">
        <f>SUM(S56:S59)</f>
        <v>0</v>
      </c>
      <c r="T55" s="83">
        <f t="shared" ref="T55:Z55" si="20">SUM(T56:T59)</f>
        <v>0</v>
      </c>
      <c r="U55" s="147">
        <f t="shared" si="20"/>
        <v>0</v>
      </c>
      <c r="V55" s="147">
        <f t="shared" si="20"/>
        <v>0</v>
      </c>
      <c r="W55" s="147">
        <f t="shared" si="20"/>
        <v>0</v>
      </c>
      <c r="X55" s="147">
        <f t="shared" si="20"/>
        <v>0</v>
      </c>
      <c r="Y55" s="147">
        <f t="shared" si="20"/>
        <v>0</v>
      </c>
      <c r="Z55" s="147">
        <f t="shared" si="20"/>
        <v>0</v>
      </c>
      <c r="AA55" s="147">
        <f>SUM(AA56:AA59)</f>
        <v>0</v>
      </c>
      <c r="AB55" s="83">
        <f t="shared" ref="AB55:AH55" si="21">SUM(AB56:AB59)</f>
        <v>0</v>
      </c>
      <c r="AC55" s="147">
        <f t="shared" si="21"/>
        <v>0</v>
      </c>
      <c r="AD55" s="147">
        <f t="shared" si="21"/>
        <v>0</v>
      </c>
      <c r="AE55" s="147">
        <f t="shared" si="21"/>
        <v>0</v>
      </c>
      <c r="AF55" s="147">
        <f t="shared" si="21"/>
        <v>0</v>
      </c>
      <c r="AG55" s="147">
        <f t="shared" si="21"/>
        <v>0</v>
      </c>
      <c r="AH55" s="147">
        <f t="shared" si="21"/>
        <v>0</v>
      </c>
      <c r="AI55" s="155"/>
    </row>
    <row r="56" spans="2:35" s="148" customFormat="1" ht="22.5" x14ac:dyDescent="0.25">
      <c r="B56" s="149" t="s">
        <v>196</v>
      </c>
      <c r="C56" s="159"/>
      <c r="D56" s="159"/>
      <c r="E56" s="159"/>
      <c r="F56" s="159"/>
      <c r="G56" s="159"/>
      <c r="H56" s="159">
        <v>244</v>
      </c>
      <c r="I56" s="159">
        <v>223</v>
      </c>
      <c r="J56" s="159" t="s">
        <v>106</v>
      </c>
      <c r="K56" s="143"/>
      <c r="L56" s="159"/>
      <c r="M56" s="143"/>
      <c r="N56" s="143"/>
      <c r="O56" s="143"/>
      <c r="P56" s="143"/>
      <c r="Q56" s="143"/>
      <c r="R56" s="143"/>
      <c r="S56" s="143"/>
      <c r="T56" s="159"/>
      <c r="U56" s="143"/>
      <c r="V56" s="143"/>
      <c r="W56" s="143"/>
      <c r="X56" s="143"/>
      <c r="Y56" s="143"/>
      <c r="Z56" s="143"/>
      <c r="AA56" s="143"/>
      <c r="AB56" s="159"/>
      <c r="AC56" s="143"/>
      <c r="AD56" s="143"/>
      <c r="AE56" s="143"/>
      <c r="AF56" s="143"/>
      <c r="AG56" s="143"/>
      <c r="AH56" s="143"/>
      <c r="AI56" s="152"/>
    </row>
    <row r="57" spans="2:35" s="148" customFormat="1" x14ac:dyDescent="0.25">
      <c r="B57" s="149" t="s">
        <v>197</v>
      </c>
      <c r="C57" s="159"/>
      <c r="D57" s="159"/>
      <c r="E57" s="159"/>
      <c r="F57" s="159"/>
      <c r="G57" s="159"/>
      <c r="H57" s="159">
        <v>244</v>
      </c>
      <c r="I57" s="159">
        <v>223</v>
      </c>
      <c r="J57" s="159" t="s">
        <v>107</v>
      </c>
      <c r="K57" s="143"/>
      <c r="L57" s="159"/>
      <c r="M57" s="143"/>
      <c r="N57" s="143"/>
      <c r="O57" s="143"/>
      <c r="P57" s="143"/>
      <c r="Q57" s="143"/>
      <c r="R57" s="143"/>
      <c r="S57" s="143"/>
      <c r="T57" s="159"/>
      <c r="U57" s="143"/>
      <c r="V57" s="143"/>
      <c r="W57" s="143"/>
      <c r="X57" s="143"/>
      <c r="Y57" s="143"/>
      <c r="Z57" s="143"/>
      <c r="AA57" s="143"/>
      <c r="AB57" s="159"/>
      <c r="AC57" s="143"/>
      <c r="AD57" s="143"/>
      <c r="AE57" s="143"/>
      <c r="AF57" s="143"/>
      <c r="AG57" s="143"/>
      <c r="AH57" s="143"/>
      <c r="AI57" s="152"/>
    </row>
    <row r="58" spans="2:35" s="148" customFormat="1" ht="22.5" x14ac:dyDescent="0.25">
      <c r="B58" s="149" t="s">
        <v>198</v>
      </c>
      <c r="C58" s="159"/>
      <c r="D58" s="159"/>
      <c r="E58" s="159"/>
      <c r="F58" s="159"/>
      <c r="G58" s="159"/>
      <c r="H58" s="159">
        <v>244</v>
      </c>
      <c r="I58" s="159">
        <v>223</v>
      </c>
      <c r="J58" s="159" t="s">
        <v>108</v>
      </c>
      <c r="K58" s="143"/>
      <c r="L58" s="159"/>
      <c r="M58" s="143"/>
      <c r="N58" s="143"/>
      <c r="O58" s="143"/>
      <c r="P58" s="143"/>
      <c r="Q58" s="143"/>
      <c r="R58" s="143"/>
      <c r="S58" s="143"/>
      <c r="T58" s="159"/>
      <c r="U58" s="143"/>
      <c r="V58" s="143"/>
      <c r="W58" s="143"/>
      <c r="X58" s="143"/>
      <c r="Y58" s="143"/>
      <c r="Z58" s="143"/>
      <c r="AA58" s="143"/>
      <c r="AB58" s="159"/>
      <c r="AC58" s="143"/>
      <c r="AD58" s="143"/>
      <c r="AE58" s="143"/>
      <c r="AF58" s="143"/>
      <c r="AG58" s="143"/>
      <c r="AH58" s="143"/>
      <c r="AI58" s="152"/>
    </row>
    <row r="59" spans="2:35" s="148" customFormat="1" ht="33.75" x14ac:dyDescent="0.25">
      <c r="B59" s="149" t="s">
        <v>199</v>
      </c>
      <c r="C59" s="159"/>
      <c r="D59" s="159"/>
      <c r="E59" s="159"/>
      <c r="F59" s="159"/>
      <c r="G59" s="159"/>
      <c r="H59" s="159">
        <v>244</v>
      </c>
      <c r="I59" s="159">
        <v>223</v>
      </c>
      <c r="J59" s="159" t="s">
        <v>109</v>
      </c>
      <c r="K59" s="143"/>
      <c r="L59" s="159"/>
      <c r="M59" s="143"/>
      <c r="N59" s="143"/>
      <c r="O59" s="143"/>
      <c r="P59" s="143"/>
      <c r="Q59" s="143"/>
      <c r="R59" s="143"/>
      <c r="S59" s="143"/>
      <c r="T59" s="159"/>
      <c r="U59" s="143"/>
      <c r="V59" s="143"/>
      <c r="W59" s="143"/>
      <c r="X59" s="143"/>
      <c r="Y59" s="143"/>
      <c r="Z59" s="143"/>
      <c r="AA59" s="143"/>
      <c r="AB59" s="159"/>
      <c r="AC59" s="143"/>
      <c r="AD59" s="143"/>
      <c r="AE59" s="143"/>
      <c r="AF59" s="143"/>
      <c r="AG59" s="143"/>
      <c r="AH59" s="143"/>
      <c r="AI59" s="152"/>
    </row>
    <row r="60" spans="2:35" s="153" customFormat="1" ht="38.25" customHeight="1" x14ac:dyDescent="0.25">
      <c r="B60" s="145" t="s">
        <v>200</v>
      </c>
      <c r="C60" s="83"/>
      <c r="D60" s="83"/>
      <c r="E60" s="83"/>
      <c r="F60" s="83"/>
      <c r="G60" s="83"/>
      <c r="H60" s="83">
        <v>244</v>
      </c>
      <c r="I60" s="83">
        <v>224</v>
      </c>
      <c r="J60" s="83"/>
      <c r="K60" s="157"/>
      <c r="L60" s="83"/>
      <c r="M60" s="157"/>
      <c r="N60" s="157"/>
      <c r="O60" s="157"/>
      <c r="P60" s="157"/>
      <c r="Q60" s="157"/>
      <c r="R60" s="157"/>
      <c r="S60" s="157"/>
      <c r="T60" s="83"/>
      <c r="U60" s="157"/>
      <c r="V60" s="157"/>
      <c r="W60" s="157"/>
      <c r="X60" s="157"/>
      <c r="Y60" s="157"/>
      <c r="Z60" s="157"/>
      <c r="AA60" s="157"/>
      <c r="AB60" s="83"/>
      <c r="AC60" s="157"/>
      <c r="AD60" s="157"/>
      <c r="AE60" s="157"/>
      <c r="AF60" s="157"/>
      <c r="AG60" s="157"/>
      <c r="AH60" s="157"/>
      <c r="AI60" s="155"/>
    </row>
    <row r="61" spans="2:35" s="153" customFormat="1" ht="27" customHeight="1" x14ac:dyDescent="0.25">
      <c r="B61" s="145" t="s">
        <v>201</v>
      </c>
      <c r="C61" s="83"/>
      <c r="D61" s="83"/>
      <c r="E61" s="83"/>
      <c r="F61" s="83"/>
      <c r="G61" s="83"/>
      <c r="H61" s="83"/>
      <c r="I61" s="83">
        <v>225</v>
      </c>
      <c r="J61" s="83"/>
      <c r="K61" s="147">
        <f>SUM(K62:K76)</f>
        <v>0</v>
      </c>
      <c r="L61" s="83">
        <f t="shared" ref="L61:R61" si="22">SUM(L62:L76)</f>
        <v>0</v>
      </c>
      <c r="M61" s="147">
        <f t="shared" si="22"/>
        <v>0</v>
      </c>
      <c r="N61" s="147">
        <f t="shared" si="22"/>
        <v>0</v>
      </c>
      <c r="O61" s="147">
        <f t="shared" si="22"/>
        <v>0</v>
      </c>
      <c r="P61" s="147">
        <f t="shared" si="22"/>
        <v>0</v>
      </c>
      <c r="Q61" s="147">
        <f t="shared" si="22"/>
        <v>0</v>
      </c>
      <c r="R61" s="147">
        <f t="shared" si="22"/>
        <v>0</v>
      </c>
      <c r="S61" s="147">
        <f>SUM(S62:S76)</f>
        <v>0</v>
      </c>
      <c r="T61" s="83">
        <f t="shared" ref="T61:Z61" si="23">SUM(T62:T76)</f>
        <v>0</v>
      </c>
      <c r="U61" s="147">
        <f t="shared" si="23"/>
        <v>0</v>
      </c>
      <c r="V61" s="147">
        <f t="shared" si="23"/>
        <v>0</v>
      </c>
      <c r="W61" s="147">
        <f t="shared" si="23"/>
        <v>0</v>
      </c>
      <c r="X61" s="147">
        <f t="shared" si="23"/>
        <v>0</v>
      </c>
      <c r="Y61" s="147">
        <f t="shared" si="23"/>
        <v>0</v>
      </c>
      <c r="Z61" s="147">
        <f t="shared" si="23"/>
        <v>0</v>
      </c>
      <c r="AA61" s="147">
        <f>SUM(AA62:AA76)</f>
        <v>0</v>
      </c>
      <c r="AB61" s="83">
        <f t="shared" ref="AB61:AH61" si="24">SUM(AB62:AB76)</f>
        <v>0</v>
      </c>
      <c r="AC61" s="147">
        <f t="shared" si="24"/>
        <v>0</v>
      </c>
      <c r="AD61" s="147">
        <f t="shared" si="24"/>
        <v>0</v>
      </c>
      <c r="AE61" s="147">
        <f t="shared" si="24"/>
        <v>0</v>
      </c>
      <c r="AF61" s="147">
        <f t="shared" si="24"/>
        <v>0</v>
      </c>
      <c r="AG61" s="147">
        <f t="shared" si="24"/>
        <v>0</v>
      </c>
      <c r="AH61" s="147">
        <f t="shared" si="24"/>
        <v>0</v>
      </c>
      <c r="AI61" s="155"/>
    </row>
    <row r="62" spans="2:35" s="148" customFormat="1" ht="45" x14ac:dyDescent="0.25">
      <c r="B62" s="149" t="s">
        <v>202</v>
      </c>
      <c r="C62" s="159"/>
      <c r="D62" s="159"/>
      <c r="E62" s="159"/>
      <c r="F62" s="159"/>
      <c r="G62" s="159"/>
      <c r="H62" s="159">
        <v>244</v>
      </c>
      <c r="I62" s="159">
        <v>225</v>
      </c>
      <c r="J62" s="159" t="s">
        <v>111</v>
      </c>
      <c r="K62" s="143"/>
      <c r="L62" s="159"/>
      <c r="M62" s="143"/>
      <c r="N62" s="143"/>
      <c r="O62" s="143"/>
      <c r="P62" s="143"/>
      <c r="Q62" s="143"/>
      <c r="R62" s="143"/>
      <c r="S62" s="143"/>
      <c r="T62" s="159"/>
      <c r="U62" s="143"/>
      <c r="V62" s="143"/>
      <c r="W62" s="143"/>
      <c r="X62" s="143"/>
      <c r="Y62" s="143"/>
      <c r="Z62" s="143"/>
      <c r="AA62" s="143"/>
      <c r="AB62" s="159"/>
      <c r="AC62" s="143"/>
      <c r="AD62" s="143"/>
      <c r="AE62" s="143"/>
      <c r="AF62" s="143"/>
      <c r="AG62" s="143"/>
      <c r="AH62" s="143"/>
      <c r="AI62" s="152"/>
    </row>
    <row r="63" spans="2:35" s="148" customFormat="1" ht="33.75" x14ac:dyDescent="0.25">
      <c r="B63" s="149" t="s">
        <v>203</v>
      </c>
      <c r="C63" s="159"/>
      <c r="D63" s="159"/>
      <c r="E63" s="159"/>
      <c r="F63" s="159"/>
      <c r="G63" s="159"/>
      <c r="H63" s="159">
        <v>244</v>
      </c>
      <c r="I63" s="159">
        <v>225</v>
      </c>
      <c r="J63" s="159" t="s">
        <v>110</v>
      </c>
      <c r="K63" s="143"/>
      <c r="L63" s="159"/>
      <c r="M63" s="143"/>
      <c r="N63" s="143"/>
      <c r="O63" s="143"/>
      <c r="P63" s="143"/>
      <c r="Q63" s="143"/>
      <c r="R63" s="143"/>
      <c r="S63" s="143"/>
      <c r="T63" s="159"/>
      <c r="U63" s="143"/>
      <c r="V63" s="143"/>
      <c r="W63" s="143"/>
      <c r="X63" s="143"/>
      <c r="Y63" s="143"/>
      <c r="Z63" s="143"/>
      <c r="AA63" s="143"/>
      <c r="AB63" s="159"/>
      <c r="AC63" s="143"/>
      <c r="AD63" s="143"/>
      <c r="AE63" s="143"/>
      <c r="AF63" s="143"/>
      <c r="AG63" s="143"/>
      <c r="AH63" s="143"/>
      <c r="AI63" s="152"/>
    </row>
    <row r="64" spans="2:35" s="148" customFormat="1" ht="45" x14ac:dyDescent="0.25">
      <c r="B64" s="149" t="s">
        <v>204</v>
      </c>
      <c r="C64" s="159"/>
      <c r="D64" s="159"/>
      <c r="E64" s="159"/>
      <c r="F64" s="159"/>
      <c r="G64" s="159"/>
      <c r="H64" s="159">
        <v>244</v>
      </c>
      <c r="I64" s="159">
        <v>225</v>
      </c>
      <c r="J64" s="159" t="s">
        <v>112</v>
      </c>
      <c r="K64" s="143"/>
      <c r="L64" s="159"/>
      <c r="M64" s="143"/>
      <c r="N64" s="143"/>
      <c r="O64" s="143"/>
      <c r="P64" s="143"/>
      <c r="Q64" s="143"/>
      <c r="R64" s="143"/>
      <c r="S64" s="143"/>
      <c r="T64" s="159"/>
      <c r="U64" s="143"/>
      <c r="V64" s="143"/>
      <c r="W64" s="143"/>
      <c r="X64" s="143"/>
      <c r="Y64" s="143"/>
      <c r="Z64" s="143"/>
      <c r="AA64" s="143"/>
      <c r="AB64" s="159"/>
      <c r="AC64" s="143"/>
      <c r="AD64" s="143"/>
      <c r="AE64" s="143"/>
      <c r="AF64" s="143"/>
      <c r="AG64" s="143"/>
      <c r="AH64" s="143"/>
      <c r="AI64" s="152"/>
    </row>
    <row r="65" spans="2:35" s="148" customFormat="1" ht="22.5" x14ac:dyDescent="0.25">
      <c r="B65" s="149" t="s">
        <v>205</v>
      </c>
      <c r="C65" s="159"/>
      <c r="D65" s="159"/>
      <c r="E65" s="159"/>
      <c r="F65" s="159"/>
      <c r="G65" s="159"/>
      <c r="H65" s="159">
        <v>244</v>
      </c>
      <c r="I65" s="159">
        <v>225</v>
      </c>
      <c r="J65" s="159" t="s">
        <v>113</v>
      </c>
      <c r="K65" s="143"/>
      <c r="L65" s="159"/>
      <c r="M65" s="143"/>
      <c r="N65" s="143"/>
      <c r="O65" s="143"/>
      <c r="P65" s="143"/>
      <c r="Q65" s="143"/>
      <c r="R65" s="143"/>
      <c r="S65" s="143"/>
      <c r="T65" s="159"/>
      <c r="U65" s="143"/>
      <c r="V65" s="143"/>
      <c r="W65" s="143"/>
      <c r="X65" s="143"/>
      <c r="Y65" s="143"/>
      <c r="Z65" s="143"/>
      <c r="AA65" s="143"/>
      <c r="AB65" s="159"/>
      <c r="AC65" s="143"/>
      <c r="AD65" s="143"/>
      <c r="AE65" s="143"/>
      <c r="AF65" s="143"/>
      <c r="AG65" s="143"/>
      <c r="AH65" s="143"/>
      <c r="AI65" s="152"/>
    </row>
    <row r="66" spans="2:35" s="148" customFormat="1" ht="22.5" x14ac:dyDescent="0.25">
      <c r="B66" s="149" t="s">
        <v>206</v>
      </c>
      <c r="C66" s="159"/>
      <c r="D66" s="159"/>
      <c r="E66" s="159"/>
      <c r="F66" s="159"/>
      <c r="G66" s="159"/>
      <c r="H66" s="159">
        <v>244</v>
      </c>
      <c r="I66" s="159">
        <v>225</v>
      </c>
      <c r="J66" s="159" t="s">
        <v>207</v>
      </c>
      <c r="K66" s="143"/>
      <c r="L66" s="159"/>
      <c r="M66" s="143"/>
      <c r="N66" s="143"/>
      <c r="O66" s="143"/>
      <c r="P66" s="143"/>
      <c r="Q66" s="143"/>
      <c r="R66" s="143"/>
      <c r="S66" s="143"/>
      <c r="T66" s="159"/>
      <c r="U66" s="143"/>
      <c r="V66" s="143"/>
      <c r="W66" s="143"/>
      <c r="X66" s="143"/>
      <c r="Y66" s="143"/>
      <c r="Z66" s="143"/>
      <c r="AA66" s="143"/>
      <c r="AB66" s="159"/>
      <c r="AC66" s="143"/>
      <c r="AD66" s="143"/>
      <c r="AE66" s="143"/>
      <c r="AF66" s="143"/>
      <c r="AG66" s="143"/>
      <c r="AH66" s="143"/>
      <c r="AI66" s="152"/>
    </row>
    <row r="67" spans="2:35" s="148" customFormat="1" ht="22.5" x14ac:dyDescent="0.25">
      <c r="B67" s="149" t="s">
        <v>208</v>
      </c>
      <c r="C67" s="159"/>
      <c r="D67" s="159"/>
      <c r="E67" s="159"/>
      <c r="F67" s="159"/>
      <c r="G67" s="159"/>
      <c r="H67" s="159">
        <v>244</v>
      </c>
      <c r="I67" s="159">
        <v>225</v>
      </c>
      <c r="J67" s="159" t="s">
        <v>114</v>
      </c>
      <c r="K67" s="143"/>
      <c r="L67" s="159"/>
      <c r="M67" s="143"/>
      <c r="N67" s="143"/>
      <c r="O67" s="143"/>
      <c r="P67" s="143"/>
      <c r="Q67" s="143"/>
      <c r="R67" s="143"/>
      <c r="S67" s="143"/>
      <c r="T67" s="159"/>
      <c r="U67" s="143"/>
      <c r="V67" s="143"/>
      <c r="W67" s="143"/>
      <c r="X67" s="143"/>
      <c r="Y67" s="143"/>
      <c r="Z67" s="143"/>
      <c r="AA67" s="143"/>
      <c r="AB67" s="159"/>
      <c r="AC67" s="143"/>
      <c r="AD67" s="143"/>
      <c r="AE67" s="143"/>
      <c r="AF67" s="143"/>
      <c r="AG67" s="143"/>
      <c r="AH67" s="143"/>
      <c r="AI67" s="152"/>
    </row>
    <row r="68" spans="2:35" s="148" customFormat="1" ht="22.5" x14ac:dyDescent="0.25">
      <c r="B68" s="149" t="s">
        <v>209</v>
      </c>
      <c r="C68" s="159"/>
      <c r="D68" s="159"/>
      <c r="E68" s="159"/>
      <c r="F68" s="159"/>
      <c r="G68" s="159"/>
      <c r="H68" s="159">
        <v>244</v>
      </c>
      <c r="I68" s="159">
        <v>225</v>
      </c>
      <c r="J68" s="159" t="s">
        <v>115</v>
      </c>
      <c r="K68" s="143"/>
      <c r="L68" s="159"/>
      <c r="M68" s="143"/>
      <c r="N68" s="143"/>
      <c r="O68" s="143"/>
      <c r="P68" s="143"/>
      <c r="Q68" s="143"/>
      <c r="R68" s="143"/>
      <c r="S68" s="143"/>
      <c r="T68" s="159"/>
      <c r="U68" s="143"/>
      <c r="V68" s="143"/>
      <c r="W68" s="143"/>
      <c r="X68" s="143"/>
      <c r="Y68" s="143"/>
      <c r="Z68" s="143"/>
      <c r="AA68" s="143"/>
      <c r="AB68" s="159"/>
      <c r="AC68" s="143"/>
      <c r="AD68" s="143"/>
      <c r="AE68" s="143"/>
      <c r="AF68" s="143"/>
      <c r="AG68" s="143"/>
      <c r="AH68" s="143"/>
      <c r="AI68" s="152"/>
    </row>
    <row r="69" spans="2:35" s="148" customFormat="1" ht="22.5" x14ac:dyDescent="0.25">
      <c r="B69" s="149" t="s">
        <v>210</v>
      </c>
      <c r="C69" s="159"/>
      <c r="D69" s="159"/>
      <c r="E69" s="159"/>
      <c r="F69" s="159"/>
      <c r="G69" s="159"/>
      <c r="H69" s="159">
        <v>244</v>
      </c>
      <c r="I69" s="159">
        <v>225</v>
      </c>
      <c r="J69" s="159" t="s">
        <v>116</v>
      </c>
      <c r="K69" s="143"/>
      <c r="L69" s="159"/>
      <c r="M69" s="143"/>
      <c r="N69" s="143"/>
      <c r="O69" s="143"/>
      <c r="P69" s="143"/>
      <c r="Q69" s="143"/>
      <c r="R69" s="143"/>
      <c r="S69" s="143"/>
      <c r="T69" s="159"/>
      <c r="U69" s="143"/>
      <c r="V69" s="143"/>
      <c r="W69" s="143"/>
      <c r="X69" s="143"/>
      <c r="Y69" s="143"/>
      <c r="Z69" s="143"/>
      <c r="AA69" s="143"/>
      <c r="AB69" s="159"/>
      <c r="AC69" s="143"/>
      <c r="AD69" s="143"/>
      <c r="AE69" s="143"/>
      <c r="AF69" s="143"/>
      <c r="AG69" s="143"/>
      <c r="AH69" s="143"/>
      <c r="AI69" s="152"/>
    </row>
    <row r="70" spans="2:35" s="148" customFormat="1" ht="33.75" x14ac:dyDescent="0.25">
      <c r="B70" s="149" t="s">
        <v>211</v>
      </c>
      <c r="C70" s="159"/>
      <c r="D70" s="159"/>
      <c r="E70" s="159"/>
      <c r="F70" s="159"/>
      <c r="G70" s="159"/>
      <c r="H70" s="159">
        <v>244</v>
      </c>
      <c r="I70" s="159">
        <v>225</v>
      </c>
      <c r="J70" s="159" t="s">
        <v>117</v>
      </c>
      <c r="K70" s="143"/>
      <c r="L70" s="159"/>
      <c r="M70" s="143"/>
      <c r="N70" s="143"/>
      <c r="O70" s="143"/>
      <c r="P70" s="143"/>
      <c r="Q70" s="143"/>
      <c r="R70" s="143"/>
      <c r="S70" s="143"/>
      <c r="T70" s="159"/>
      <c r="U70" s="143"/>
      <c r="V70" s="143"/>
      <c r="W70" s="143"/>
      <c r="X70" s="143"/>
      <c r="Y70" s="143"/>
      <c r="Z70" s="143"/>
      <c r="AA70" s="143"/>
      <c r="AB70" s="159"/>
      <c r="AC70" s="143"/>
      <c r="AD70" s="143"/>
      <c r="AE70" s="143"/>
      <c r="AF70" s="143"/>
      <c r="AG70" s="143"/>
      <c r="AH70" s="143"/>
      <c r="AI70" s="152"/>
    </row>
    <row r="71" spans="2:35" s="148" customFormat="1" ht="45" x14ac:dyDescent="0.25">
      <c r="B71" s="149" t="s">
        <v>212</v>
      </c>
      <c r="C71" s="159"/>
      <c r="D71" s="159"/>
      <c r="E71" s="159"/>
      <c r="F71" s="159"/>
      <c r="G71" s="159"/>
      <c r="H71" s="159">
        <v>244</v>
      </c>
      <c r="I71" s="159">
        <v>225</v>
      </c>
      <c r="J71" s="159" t="s">
        <v>118</v>
      </c>
      <c r="K71" s="143"/>
      <c r="L71" s="159"/>
      <c r="M71" s="143"/>
      <c r="N71" s="143"/>
      <c r="O71" s="143"/>
      <c r="P71" s="143"/>
      <c r="Q71" s="143"/>
      <c r="R71" s="143"/>
      <c r="S71" s="143"/>
      <c r="T71" s="159"/>
      <c r="U71" s="143"/>
      <c r="V71" s="143"/>
      <c r="W71" s="143"/>
      <c r="X71" s="143"/>
      <c r="Y71" s="143"/>
      <c r="Z71" s="143"/>
      <c r="AA71" s="143"/>
      <c r="AB71" s="159"/>
      <c r="AC71" s="143"/>
      <c r="AD71" s="143"/>
      <c r="AE71" s="143"/>
      <c r="AF71" s="143"/>
      <c r="AG71" s="143"/>
      <c r="AH71" s="143"/>
      <c r="AI71" s="152"/>
    </row>
    <row r="72" spans="2:35" s="148" customFormat="1" ht="45" x14ac:dyDescent="0.25">
      <c r="B72" s="149" t="s">
        <v>213</v>
      </c>
      <c r="C72" s="159"/>
      <c r="D72" s="159"/>
      <c r="E72" s="159"/>
      <c r="F72" s="159"/>
      <c r="G72" s="159"/>
      <c r="H72" s="159">
        <v>244</v>
      </c>
      <c r="I72" s="159">
        <v>225</v>
      </c>
      <c r="J72" s="159" t="s">
        <v>119</v>
      </c>
      <c r="K72" s="143"/>
      <c r="L72" s="159"/>
      <c r="M72" s="143"/>
      <c r="N72" s="143"/>
      <c r="O72" s="143"/>
      <c r="P72" s="143"/>
      <c r="Q72" s="143"/>
      <c r="R72" s="143"/>
      <c r="S72" s="143"/>
      <c r="T72" s="159"/>
      <c r="U72" s="143"/>
      <c r="V72" s="143"/>
      <c r="W72" s="143"/>
      <c r="X72" s="143"/>
      <c r="Y72" s="143"/>
      <c r="Z72" s="143"/>
      <c r="AA72" s="143"/>
      <c r="AB72" s="159"/>
      <c r="AC72" s="143"/>
      <c r="AD72" s="143"/>
      <c r="AE72" s="143"/>
      <c r="AF72" s="143"/>
      <c r="AG72" s="143"/>
      <c r="AH72" s="143"/>
      <c r="AI72" s="152"/>
    </row>
    <row r="73" spans="2:35" s="148" customFormat="1" ht="33.75" x14ac:dyDescent="0.25">
      <c r="B73" s="149" t="s">
        <v>214</v>
      </c>
      <c r="C73" s="159"/>
      <c r="D73" s="159"/>
      <c r="E73" s="159"/>
      <c r="F73" s="159"/>
      <c r="G73" s="159"/>
      <c r="H73" s="159">
        <v>244</v>
      </c>
      <c r="I73" s="159">
        <v>225</v>
      </c>
      <c r="J73" s="159" t="s">
        <v>120</v>
      </c>
      <c r="K73" s="143"/>
      <c r="L73" s="159"/>
      <c r="M73" s="143"/>
      <c r="N73" s="143"/>
      <c r="O73" s="143"/>
      <c r="P73" s="143"/>
      <c r="Q73" s="143"/>
      <c r="R73" s="143"/>
      <c r="S73" s="143"/>
      <c r="T73" s="159"/>
      <c r="U73" s="143"/>
      <c r="V73" s="143"/>
      <c r="W73" s="143"/>
      <c r="X73" s="143"/>
      <c r="Y73" s="143"/>
      <c r="Z73" s="143"/>
      <c r="AA73" s="143"/>
      <c r="AB73" s="159"/>
      <c r="AC73" s="143"/>
      <c r="AD73" s="143"/>
      <c r="AE73" s="143"/>
      <c r="AF73" s="143"/>
      <c r="AG73" s="143"/>
      <c r="AH73" s="143"/>
      <c r="AI73" s="152"/>
    </row>
    <row r="74" spans="2:35" s="148" customFormat="1" ht="45" x14ac:dyDescent="0.25">
      <c r="B74" s="149" t="s">
        <v>215</v>
      </c>
      <c r="C74" s="159"/>
      <c r="D74" s="159"/>
      <c r="E74" s="159"/>
      <c r="F74" s="159"/>
      <c r="G74" s="159"/>
      <c r="H74" s="159">
        <v>244</v>
      </c>
      <c r="I74" s="159">
        <v>225</v>
      </c>
      <c r="J74" s="159" t="s">
        <v>121</v>
      </c>
      <c r="K74" s="143"/>
      <c r="L74" s="159"/>
      <c r="M74" s="143"/>
      <c r="N74" s="143"/>
      <c r="O74" s="143"/>
      <c r="P74" s="143"/>
      <c r="Q74" s="143"/>
      <c r="R74" s="143"/>
      <c r="S74" s="143"/>
      <c r="T74" s="159"/>
      <c r="U74" s="143"/>
      <c r="V74" s="143"/>
      <c r="W74" s="143"/>
      <c r="X74" s="143"/>
      <c r="Y74" s="143"/>
      <c r="Z74" s="143"/>
      <c r="AA74" s="143"/>
      <c r="AB74" s="159"/>
      <c r="AC74" s="143"/>
      <c r="AD74" s="143"/>
      <c r="AE74" s="143"/>
      <c r="AF74" s="143"/>
      <c r="AG74" s="143"/>
      <c r="AH74" s="143"/>
      <c r="AI74" s="152"/>
    </row>
    <row r="75" spans="2:35" s="148" customFormat="1" ht="22.5" x14ac:dyDescent="0.25">
      <c r="B75" s="149" t="s">
        <v>216</v>
      </c>
      <c r="C75" s="159"/>
      <c r="D75" s="159"/>
      <c r="E75" s="159"/>
      <c r="F75" s="159"/>
      <c r="G75" s="159"/>
      <c r="H75" s="159">
        <v>243</v>
      </c>
      <c r="I75" s="159">
        <v>225</v>
      </c>
      <c r="J75" s="159" t="s">
        <v>122</v>
      </c>
      <c r="K75" s="143"/>
      <c r="L75" s="159"/>
      <c r="M75" s="143"/>
      <c r="N75" s="143"/>
      <c r="O75" s="143"/>
      <c r="P75" s="143"/>
      <c r="Q75" s="143"/>
      <c r="R75" s="143"/>
      <c r="S75" s="143"/>
      <c r="T75" s="159"/>
      <c r="U75" s="143"/>
      <c r="V75" s="143"/>
      <c r="W75" s="143"/>
      <c r="X75" s="143"/>
      <c r="Y75" s="143"/>
      <c r="Z75" s="143"/>
      <c r="AA75" s="143"/>
      <c r="AB75" s="159"/>
      <c r="AC75" s="143"/>
      <c r="AD75" s="143"/>
      <c r="AE75" s="143"/>
      <c r="AF75" s="143"/>
      <c r="AG75" s="143"/>
      <c r="AH75" s="143"/>
      <c r="AI75" s="152"/>
    </row>
    <row r="76" spans="2:35" s="148" customFormat="1" ht="22.5" x14ac:dyDescent="0.25">
      <c r="B76" s="149" t="s">
        <v>217</v>
      </c>
      <c r="C76" s="159"/>
      <c r="D76" s="159"/>
      <c r="E76" s="159"/>
      <c r="F76" s="159"/>
      <c r="G76" s="159"/>
      <c r="H76" s="159">
        <v>244</v>
      </c>
      <c r="I76" s="159">
        <v>225</v>
      </c>
      <c r="J76" s="159" t="s">
        <v>123</v>
      </c>
      <c r="K76" s="143"/>
      <c r="L76" s="159"/>
      <c r="M76" s="143"/>
      <c r="N76" s="143"/>
      <c r="O76" s="143"/>
      <c r="P76" s="143"/>
      <c r="Q76" s="143"/>
      <c r="R76" s="143"/>
      <c r="S76" s="143"/>
      <c r="T76" s="159"/>
      <c r="U76" s="143"/>
      <c r="V76" s="143"/>
      <c r="W76" s="143"/>
      <c r="X76" s="143"/>
      <c r="Y76" s="143"/>
      <c r="Z76" s="143"/>
      <c r="AA76" s="143"/>
      <c r="AB76" s="159"/>
      <c r="AC76" s="143"/>
      <c r="AD76" s="143"/>
      <c r="AE76" s="143"/>
      <c r="AF76" s="143"/>
      <c r="AG76" s="143"/>
      <c r="AH76" s="143"/>
      <c r="AI76" s="152"/>
    </row>
    <row r="77" spans="2:35" s="153" customFormat="1" x14ac:dyDescent="0.25">
      <c r="B77" s="145" t="s">
        <v>218</v>
      </c>
      <c r="C77" s="83"/>
      <c r="D77" s="83"/>
      <c r="E77" s="83"/>
      <c r="F77" s="83"/>
      <c r="G77" s="83"/>
      <c r="H77" s="83"/>
      <c r="I77" s="83">
        <v>226</v>
      </c>
      <c r="J77" s="83"/>
      <c r="K77" s="147">
        <f>SUM(K78:K86)</f>
        <v>0</v>
      </c>
      <c r="L77" s="83">
        <f>SUM(L78:L86)</f>
        <v>0</v>
      </c>
      <c r="M77" s="147">
        <f t="shared" ref="M77:R77" si="25">SUM(M78:M86)</f>
        <v>0</v>
      </c>
      <c r="N77" s="147">
        <f t="shared" si="25"/>
        <v>0</v>
      </c>
      <c r="O77" s="147">
        <f t="shared" si="25"/>
        <v>0</v>
      </c>
      <c r="P77" s="147">
        <f t="shared" si="25"/>
        <v>0</v>
      </c>
      <c r="Q77" s="147">
        <f t="shared" si="25"/>
        <v>0</v>
      </c>
      <c r="R77" s="147">
        <f t="shared" si="25"/>
        <v>0</v>
      </c>
      <c r="S77" s="147">
        <f>SUM(S78:S86)</f>
        <v>0</v>
      </c>
      <c r="T77" s="83">
        <f t="shared" ref="T77:Z77" si="26">SUM(T78:T86)</f>
        <v>0</v>
      </c>
      <c r="U77" s="147">
        <f t="shared" si="26"/>
        <v>0</v>
      </c>
      <c r="V77" s="147">
        <f t="shared" si="26"/>
        <v>0</v>
      </c>
      <c r="W77" s="147">
        <f t="shared" si="26"/>
        <v>0</v>
      </c>
      <c r="X77" s="147">
        <f t="shared" si="26"/>
        <v>0</v>
      </c>
      <c r="Y77" s="147">
        <f t="shared" si="26"/>
        <v>0</v>
      </c>
      <c r="Z77" s="147">
        <f t="shared" si="26"/>
        <v>0</v>
      </c>
      <c r="AA77" s="147">
        <f>SUM(AA78:AA86)</f>
        <v>0</v>
      </c>
      <c r="AB77" s="83">
        <f t="shared" ref="AB77:AH77" si="27">SUM(AB78:AB86)</f>
        <v>0</v>
      </c>
      <c r="AC77" s="147">
        <f t="shared" si="27"/>
        <v>0</v>
      </c>
      <c r="AD77" s="147">
        <f t="shared" si="27"/>
        <v>0</v>
      </c>
      <c r="AE77" s="147">
        <f t="shared" si="27"/>
        <v>0</v>
      </c>
      <c r="AF77" s="147">
        <f t="shared" si="27"/>
        <v>0</v>
      </c>
      <c r="AG77" s="147">
        <f t="shared" si="27"/>
        <v>0</v>
      </c>
      <c r="AH77" s="147">
        <f t="shared" si="27"/>
        <v>0</v>
      </c>
      <c r="AI77" s="155"/>
    </row>
    <row r="78" spans="2:35" s="148" customFormat="1" ht="78.75" x14ac:dyDescent="0.25">
      <c r="B78" s="149" t="s">
        <v>219</v>
      </c>
      <c r="C78" s="159"/>
      <c r="D78" s="159"/>
      <c r="E78" s="159"/>
      <c r="F78" s="159"/>
      <c r="G78" s="159"/>
      <c r="H78" s="159">
        <v>244</v>
      </c>
      <c r="I78" s="159">
        <v>226</v>
      </c>
      <c r="J78" s="159" t="s">
        <v>124</v>
      </c>
      <c r="K78" s="143"/>
      <c r="L78" s="159"/>
      <c r="M78" s="143"/>
      <c r="N78" s="143"/>
      <c r="O78" s="143"/>
      <c r="P78" s="143"/>
      <c r="Q78" s="143"/>
      <c r="R78" s="143"/>
      <c r="S78" s="143"/>
      <c r="T78" s="159"/>
      <c r="U78" s="143"/>
      <c r="V78" s="143"/>
      <c r="W78" s="143"/>
      <c r="X78" s="143"/>
      <c r="Y78" s="143"/>
      <c r="Z78" s="143"/>
      <c r="AA78" s="143"/>
      <c r="AB78" s="159"/>
      <c r="AC78" s="143"/>
      <c r="AD78" s="143"/>
      <c r="AE78" s="143"/>
      <c r="AF78" s="143"/>
      <c r="AG78" s="143"/>
      <c r="AH78" s="143"/>
      <c r="AI78" s="152"/>
    </row>
    <row r="79" spans="2:35" s="148" customFormat="1" x14ac:dyDescent="0.25">
      <c r="B79" s="149" t="s">
        <v>220</v>
      </c>
      <c r="C79" s="159"/>
      <c r="D79" s="159"/>
      <c r="E79" s="159"/>
      <c r="F79" s="159"/>
      <c r="G79" s="159"/>
      <c r="H79" s="159">
        <v>244</v>
      </c>
      <c r="I79" s="159">
        <v>226</v>
      </c>
      <c r="J79" s="159" t="s">
        <v>125</v>
      </c>
      <c r="K79" s="143"/>
      <c r="L79" s="159"/>
      <c r="M79" s="143"/>
      <c r="N79" s="143"/>
      <c r="O79" s="143"/>
      <c r="P79" s="143"/>
      <c r="Q79" s="143"/>
      <c r="R79" s="143"/>
      <c r="S79" s="143"/>
      <c r="T79" s="159"/>
      <c r="U79" s="143"/>
      <c r="V79" s="143"/>
      <c r="W79" s="143"/>
      <c r="X79" s="143"/>
      <c r="Y79" s="143"/>
      <c r="Z79" s="143"/>
      <c r="AA79" s="143"/>
      <c r="AB79" s="159"/>
      <c r="AC79" s="143"/>
      <c r="AD79" s="143"/>
      <c r="AE79" s="143"/>
      <c r="AF79" s="143"/>
      <c r="AG79" s="143"/>
      <c r="AH79" s="143"/>
      <c r="AI79" s="152"/>
    </row>
    <row r="80" spans="2:35" s="148" customFormat="1" ht="22.5" x14ac:dyDescent="0.25">
      <c r="B80" s="149" t="s">
        <v>221</v>
      </c>
      <c r="C80" s="159"/>
      <c r="D80" s="159"/>
      <c r="E80" s="159"/>
      <c r="F80" s="159"/>
      <c r="G80" s="159"/>
      <c r="H80" s="159">
        <v>244</v>
      </c>
      <c r="I80" s="159">
        <v>226</v>
      </c>
      <c r="J80" s="159" t="s">
        <v>126</v>
      </c>
      <c r="K80" s="143"/>
      <c r="L80" s="159"/>
      <c r="M80" s="143"/>
      <c r="N80" s="143"/>
      <c r="O80" s="143"/>
      <c r="P80" s="143"/>
      <c r="Q80" s="143"/>
      <c r="R80" s="143"/>
      <c r="S80" s="143"/>
      <c r="T80" s="159"/>
      <c r="U80" s="143"/>
      <c r="V80" s="143"/>
      <c r="W80" s="143"/>
      <c r="X80" s="143"/>
      <c r="Y80" s="143"/>
      <c r="Z80" s="143"/>
      <c r="AA80" s="143"/>
      <c r="AB80" s="159"/>
      <c r="AC80" s="143"/>
      <c r="AD80" s="143"/>
      <c r="AE80" s="143"/>
      <c r="AF80" s="143"/>
      <c r="AG80" s="143"/>
      <c r="AH80" s="143"/>
      <c r="AI80" s="152"/>
    </row>
    <row r="81" spans="2:35" s="148" customFormat="1" x14ac:dyDescent="0.25">
      <c r="B81" s="149" t="s">
        <v>222</v>
      </c>
      <c r="C81" s="159"/>
      <c r="D81" s="159"/>
      <c r="E81" s="159"/>
      <c r="F81" s="159"/>
      <c r="G81" s="159"/>
      <c r="H81" s="159">
        <v>244</v>
      </c>
      <c r="I81" s="159">
        <v>226</v>
      </c>
      <c r="J81" s="159" t="s">
        <v>127</v>
      </c>
      <c r="K81" s="143"/>
      <c r="L81" s="159"/>
      <c r="M81" s="143"/>
      <c r="N81" s="143"/>
      <c r="O81" s="143"/>
      <c r="P81" s="143"/>
      <c r="Q81" s="143"/>
      <c r="R81" s="143"/>
      <c r="S81" s="143"/>
      <c r="T81" s="159"/>
      <c r="U81" s="143"/>
      <c r="V81" s="143"/>
      <c r="W81" s="143"/>
      <c r="X81" s="143"/>
      <c r="Y81" s="143"/>
      <c r="Z81" s="143"/>
      <c r="AA81" s="143"/>
      <c r="AB81" s="159"/>
      <c r="AC81" s="143"/>
      <c r="AD81" s="143"/>
      <c r="AE81" s="143"/>
      <c r="AF81" s="143"/>
      <c r="AG81" s="143"/>
      <c r="AH81" s="143"/>
      <c r="AI81" s="152"/>
    </row>
    <row r="82" spans="2:35" s="148" customFormat="1" ht="45" x14ac:dyDescent="0.25">
      <c r="B82" s="149" t="s">
        <v>223</v>
      </c>
      <c r="C82" s="159"/>
      <c r="D82" s="159"/>
      <c r="E82" s="159"/>
      <c r="F82" s="159"/>
      <c r="G82" s="159"/>
      <c r="H82" s="159">
        <v>244</v>
      </c>
      <c r="I82" s="159">
        <v>226</v>
      </c>
      <c r="J82" s="159" t="s">
        <v>128</v>
      </c>
      <c r="K82" s="143"/>
      <c r="L82" s="159"/>
      <c r="M82" s="143"/>
      <c r="N82" s="143"/>
      <c r="O82" s="143"/>
      <c r="P82" s="143"/>
      <c r="Q82" s="143"/>
      <c r="R82" s="143"/>
      <c r="S82" s="143"/>
      <c r="T82" s="159"/>
      <c r="U82" s="143"/>
      <c r="V82" s="143"/>
      <c r="W82" s="143"/>
      <c r="X82" s="143"/>
      <c r="Y82" s="143"/>
      <c r="Z82" s="143"/>
      <c r="AA82" s="143"/>
      <c r="AB82" s="159"/>
      <c r="AC82" s="143"/>
      <c r="AD82" s="143"/>
      <c r="AE82" s="143"/>
      <c r="AF82" s="143"/>
      <c r="AG82" s="143"/>
      <c r="AH82" s="143"/>
      <c r="AI82" s="152"/>
    </row>
    <row r="83" spans="2:35" s="148" customFormat="1" ht="33.75" x14ac:dyDescent="0.25">
      <c r="B83" s="149" t="s">
        <v>224</v>
      </c>
      <c r="C83" s="159"/>
      <c r="D83" s="159"/>
      <c r="E83" s="159"/>
      <c r="F83" s="159"/>
      <c r="G83" s="159"/>
      <c r="H83" s="159">
        <v>244</v>
      </c>
      <c r="I83" s="159">
        <v>226</v>
      </c>
      <c r="J83" s="159" t="s">
        <v>129</v>
      </c>
      <c r="K83" s="143"/>
      <c r="L83" s="159"/>
      <c r="M83" s="143"/>
      <c r="N83" s="143"/>
      <c r="O83" s="143"/>
      <c r="P83" s="143"/>
      <c r="Q83" s="143"/>
      <c r="R83" s="143"/>
      <c r="S83" s="143"/>
      <c r="T83" s="159"/>
      <c r="U83" s="143"/>
      <c r="V83" s="143"/>
      <c r="W83" s="143"/>
      <c r="X83" s="143"/>
      <c r="Y83" s="143"/>
      <c r="Z83" s="143"/>
      <c r="AA83" s="143"/>
      <c r="AB83" s="159"/>
      <c r="AC83" s="143"/>
      <c r="AD83" s="143"/>
      <c r="AE83" s="143"/>
      <c r="AF83" s="143"/>
      <c r="AG83" s="143"/>
      <c r="AH83" s="143"/>
      <c r="AI83" s="152"/>
    </row>
    <row r="84" spans="2:35" s="148" customFormat="1" ht="24.75" customHeight="1" x14ac:dyDescent="0.25">
      <c r="B84" s="149" t="s">
        <v>257</v>
      </c>
      <c r="C84" s="159"/>
      <c r="D84" s="159"/>
      <c r="E84" s="159"/>
      <c r="F84" s="159"/>
      <c r="G84" s="159"/>
      <c r="H84" s="159">
        <v>244</v>
      </c>
      <c r="I84" s="159">
        <v>226</v>
      </c>
      <c r="J84" s="159" t="s">
        <v>256</v>
      </c>
      <c r="K84" s="143"/>
      <c r="L84" s="159"/>
      <c r="M84" s="143"/>
      <c r="N84" s="143"/>
      <c r="O84" s="143"/>
      <c r="P84" s="143"/>
      <c r="Q84" s="143"/>
      <c r="R84" s="143"/>
      <c r="S84" s="143"/>
      <c r="T84" s="159"/>
      <c r="U84" s="143"/>
      <c r="V84" s="143"/>
      <c r="W84" s="143"/>
      <c r="X84" s="143"/>
      <c r="Y84" s="143"/>
      <c r="Z84" s="143"/>
      <c r="AA84" s="143"/>
      <c r="AB84" s="159"/>
      <c r="AC84" s="143"/>
      <c r="AD84" s="143"/>
      <c r="AE84" s="143"/>
      <c r="AF84" s="143"/>
      <c r="AG84" s="143"/>
      <c r="AH84" s="143"/>
      <c r="AI84" s="152"/>
    </row>
    <row r="85" spans="2:35" s="148" customFormat="1" ht="24.75" customHeight="1" x14ac:dyDescent="0.25">
      <c r="B85" s="149" t="s">
        <v>267</v>
      </c>
      <c r="C85" s="159"/>
      <c r="D85" s="159"/>
      <c r="E85" s="159"/>
      <c r="F85" s="159"/>
      <c r="G85" s="159"/>
      <c r="H85" s="159">
        <v>244</v>
      </c>
      <c r="I85" s="159">
        <v>226</v>
      </c>
      <c r="J85" s="159" t="s">
        <v>266</v>
      </c>
      <c r="K85" s="143"/>
      <c r="L85" s="159"/>
      <c r="M85" s="143"/>
      <c r="N85" s="143"/>
      <c r="O85" s="143"/>
      <c r="P85" s="143"/>
      <c r="Q85" s="143"/>
      <c r="R85" s="143"/>
      <c r="S85" s="143"/>
      <c r="T85" s="159"/>
      <c r="U85" s="143"/>
      <c r="V85" s="143"/>
      <c r="W85" s="143"/>
      <c r="X85" s="143"/>
      <c r="Y85" s="143"/>
      <c r="Z85" s="143"/>
      <c r="AA85" s="143"/>
      <c r="AB85" s="159"/>
      <c r="AC85" s="143"/>
      <c r="AD85" s="143"/>
      <c r="AE85" s="143"/>
      <c r="AF85" s="143"/>
      <c r="AG85" s="143"/>
      <c r="AH85" s="143"/>
      <c r="AI85" s="152"/>
    </row>
    <row r="86" spans="2:35" s="148" customFormat="1" ht="24.75" customHeight="1" x14ac:dyDescent="0.25">
      <c r="B86" s="149" t="s">
        <v>264</v>
      </c>
      <c r="C86" s="159"/>
      <c r="D86" s="159"/>
      <c r="E86" s="159"/>
      <c r="F86" s="159"/>
      <c r="G86" s="159"/>
      <c r="H86" s="159">
        <v>244</v>
      </c>
      <c r="I86" s="159">
        <v>226</v>
      </c>
      <c r="J86" s="159" t="s">
        <v>265</v>
      </c>
      <c r="K86" s="143"/>
      <c r="L86" s="159"/>
      <c r="M86" s="143"/>
      <c r="N86" s="143"/>
      <c r="O86" s="143"/>
      <c r="P86" s="143"/>
      <c r="Q86" s="143"/>
      <c r="R86" s="143"/>
      <c r="S86" s="143"/>
      <c r="T86" s="159"/>
      <c r="U86" s="143"/>
      <c r="V86" s="143"/>
      <c r="W86" s="143"/>
      <c r="X86" s="143"/>
      <c r="Y86" s="143"/>
      <c r="Z86" s="143"/>
      <c r="AA86" s="143"/>
      <c r="AB86" s="159"/>
      <c r="AC86" s="143"/>
      <c r="AD86" s="143"/>
      <c r="AE86" s="143"/>
      <c r="AF86" s="143"/>
      <c r="AG86" s="143"/>
      <c r="AH86" s="143"/>
      <c r="AI86" s="152"/>
    </row>
    <row r="87" spans="2:35" s="153" customFormat="1" ht="33.75" x14ac:dyDescent="0.25">
      <c r="B87" s="145" t="s">
        <v>225</v>
      </c>
      <c r="C87" s="83"/>
      <c r="D87" s="83"/>
      <c r="E87" s="83"/>
      <c r="F87" s="83"/>
      <c r="G87" s="83"/>
      <c r="H87" s="83">
        <v>244</v>
      </c>
      <c r="I87" s="83">
        <v>227</v>
      </c>
      <c r="J87" s="83"/>
      <c r="K87" s="157"/>
      <c r="L87" s="83"/>
      <c r="M87" s="157"/>
      <c r="N87" s="157"/>
      <c r="O87" s="157"/>
      <c r="P87" s="157"/>
      <c r="Q87" s="157"/>
      <c r="R87" s="157"/>
      <c r="S87" s="157"/>
      <c r="T87" s="83"/>
      <c r="U87" s="157"/>
      <c r="V87" s="157"/>
      <c r="W87" s="157"/>
      <c r="X87" s="157"/>
      <c r="Y87" s="157"/>
      <c r="Z87" s="157"/>
      <c r="AA87" s="157"/>
      <c r="AB87" s="83"/>
      <c r="AC87" s="157"/>
      <c r="AD87" s="157"/>
      <c r="AE87" s="157"/>
      <c r="AF87" s="157"/>
      <c r="AG87" s="157"/>
      <c r="AH87" s="157"/>
      <c r="AI87" s="155" t="s">
        <v>226</v>
      </c>
    </row>
    <row r="88" spans="2:35" s="153" customFormat="1" ht="21" x14ac:dyDescent="0.25">
      <c r="B88" s="145" t="s">
        <v>227</v>
      </c>
      <c r="C88" s="83"/>
      <c r="D88" s="83"/>
      <c r="E88" s="83"/>
      <c r="F88" s="83"/>
      <c r="G88" s="83"/>
      <c r="H88" s="83">
        <v>244</v>
      </c>
      <c r="I88" s="83">
        <v>228</v>
      </c>
      <c r="J88" s="83"/>
      <c r="K88" s="157"/>
      <c r="L88" s="83"/>
      <c r="M88" s="157"/>
      <c r="N88" s="157"/>
      <c r="O88" s="157"/>
      <c r="P88" s="157"/>
      <c r="Q88" s="157"/>
      <c r="R88" s="157"/>
      <c r="S88" s="157"/>
      <c r="T88" s="83"/>
      <c r="U88" s="157"/>
      <c r="V88" s="157"/>
      <c r="W88" s="157"/>
      <c r="X88" s="157"/>
      <c r="Y88" s="157"/>
      <c r="Z88" s="157"/>
      <c r="AA88" s="157"/>
      <c r="AB88" s="83"/>
      <c r="AC88" s="157"/>
      <c r="AD88" s="157"/>
      <c r="AE88" s="157"/>
      <c r="AF88" s="157"/>
      <c r="AG88" s="157"/>
      <c r="AH88" s="157"/>
      <c r="AI88" s="155"/>
    </row>
    <row r="89" spans="2:35" s="153" customFormat="1" hidden="1" x14ac:dyDescent="0.25">
      <c r="B89" s="145"/>
      <c r="C89" s="159"/>
      <c r="D89" s="159"/>
      <c r="E89" s="159"/>
      <c r="F89" s="159"/>
      <c r="G89" s="159"/>
      <c r="H89" s="159"/>
      <c r="I89" s="83"/>
      <c r="J89" s="159"/>
      <c r="K89" s="157"/>
      <c r="L89" s="83"/>
      <c r="M89" s="157"/>
      <c r="N89" s="157"/>
      <c r="O89" s="157"/>
      <c r="P89" s="157"/>
      <c r="Q89" s="157"/>
      <c r="R89" s="157"/>
      <c r="S89" s="157"/>
      <c r="T89" s="83"/>
      <c r="U89" s="157"/>
      <c r="V89" s="157"/>
      <c r="W89" s="157"/>
      <c r="X89" s="157"/>
      <c r="Y89" s="157"/>
      <c r="Z89" s="157"/>
      <c r="AA89" s="157"/>
      <c r="AB89" s="83"/>
      <c r="AC89" s="157"/>
      <c r="AD89" s="157"/>
      <c r="AE89" s="157"/>
      <c r="AF89" s="157"/>
      <c r="AG89" s="157"/>
      <c r="AH89" s="157"/>
      <c r="AI89" s="155"/>
    </row>
    <row r="90" spans="2:35" s="148" customFormat="1" hidden="1" x14ac:dyDescent="0.25">
      <c r="B90" s="149"/>
      <c r="C90" s="159"/>
      <c r="D90" s="159"/>
      <c r="E90" s="159"/>
      <c r="F90" s="159"/>
      <c r="G90" s="159"/>
      <c r="H90" s="159"/>
      <c r="I90" s="159"/>
      <c r="J90" s="159"/>
      <c r="K90" s="143"/>
      <c r="L90" s="159"/>
      <c r="M90" s="143"/>
      <c r="N90" s="143"/>
      <c r="O90" s="143"/>
      <c r="P90" s="143"/>
      <c r="Q90" s="143"/>
      <c r="R90" s="143"/>
      <c r="S90" s="143"/>
      <c r="T90" s="159"/>
      <c r="U90" s="143"/>
      <c r="V90" s="143"/>
      <c r="W90" s="143"/>
      <c r="X90" s="143"/>
      <c r="Y90" s="143"/>
      <c r="Z90" s="143"/>
      <c r="AA90" s="143"/>
      <c r="AB90" s="159"/>
      <c r="AC90" s="143"/>
      <c r="AD90" s="143"/>
      <c r="AE90" s="143"/>
      <c r="AF90" s="143"/>
      <c r="AG90" s="143"/>
      <c r="AH90" s="143"/>
      <c r="AI90" s="152"/>
    </row>
    <row r="91" spans="2:35" s="153" customFormat="1" ht="31.5" x14ac:dyDescent="0.25">
      <c r="B91" s="145" t="s">
        <v>228</v>
      </c>
      <c r="C91" s="83"/>
      <c r="D91" s="83"/>
      <c r="E91" s="83"/>
      <c r="F91" s="83"/>
      <c r="G91" s="83"/>
      <c r="H91" s="83">
        <v>244</v>
      </c>
      <c r="I91" s="83">
        <v>310</v>
      </c>
      <c r="J91" s="83"/>
      <c r="K91" s="157"/>
      <c r="L91" s="83"/>
      <c r="M91" s="157"/>
      <c r="N91" s="157"/>
      <c r="O91" s="157"/>
      <c r="P91" s="157"/>
      <c r="Q91" s="157"/>
      <c r="R91" s="157"/>
      <c r="S91" s="157"/>
      <c r="T91" s="83"/>
      <c r="U91" s="157"/>
      <c r="V91" s="157"/>
      <c r="W91" s="157"/>
      <c r="X91" s="157"/>
      <c r="Y91" s="157"/>
      <c r="Z91" s="157"/>
      <c r="AA91" s="157"/>
      <c r="AB91" s="83"/>
      <c r="AC91" s="157"/>
      <c r="AD91" s="157"/>
      <c r="AE91" s="157"/>
      <c r="AF91" s="157"/>
      <c r="AG91" s="157"/>
      <c r="AH91" s="157"/>
      <c r="AI91" s="155"/>
    </row>
    <row r="92" spans="2:35" s="153" customFormat="1" ht="24.75" customHeight="1" x14ac:dyDescent="0.25">
      <c r="B92" s="145" t="s">
        <v>229</v>
      </c>
      <c r="C92" s="83"/>
      <c r="D92" s="83"/>
      <c r="E92" s="83"/>
      <c r="F92" s="83"/>
      <c r="G92" s="83"/>
      <c r="H92" s="83"/>
      <c r="I92" s="83">
        <v>340</v>
      </c>
      <c r="J92" s="83"/>
      <c r="K92" s="147">
        <f>SUM(K93:K100)</f>
        <v>0</v>
      </c>
      <c r="L92" s="83">
        <f t="shared" ref="L92:R92" si="28">SUM(L93:L100)</f>
        <v>0</v>
      </c>
      <c r="M92" s="147">
        <f t="shared" si="28"/>
        <v>0</v>
      </c>
      <c r="N92" s="147">
        <f t="shared" si="28"/>
        <v>0</v>
      </c>
      <c r="O92" s="147">
        <f t="shared" si="28"/>
        <v>0</v>
      </c>
      <c r="P92" s="147">
        <f t="shared" si="28"/>
        <v>0</v>
      </c>
      <c r="Q92" s="147">
        <f t="shared" si="28"/>
        <v>0</v>
      </c>
      <c r="R92" s="147">
        <f t="shared" si="28"/>
        <v>0</v>
      </c>
      <c r="S92" s="147">
        <f>SUM(S93:S100)</f>
        <v>0</v>
      </c>
      <c r="T92" s="83">
        <f t="shared" ref="T92:Z92" si="29">SUM(T93:T100)</f>
        <v>0</v>
      </c>
      <c r="U92" s="147">
        <f t="shared" si="29"/>
        <v>0</v>
      </c>
      <c r="V92" s="147">
        <f t="shared" si="29"/>
        <v>0</v>
      </c>
      <c r="W92" s="147">
        <f t="shared" si="29"/>
        <v>0</v>
      </c>
      <c r="X92" s="147">
        <f t="shared" si="29"/>
        <v>0</v>
      </c>
      <c r="Y92" s="147">
        <f t="shared" si="29"/>
        <v>0</v>
      </c>
      <c r="Z92" s="147">
        <f t="shared" si="29"/>
        <v>0</v>
      </c>
      <c r="AA92" s="147">
        <f>SUM(AA93:AA100)</f>
        <v>0</v>
      </c>
      <c r="AB92" s="83">
        <f t="shared" ref="AB92:AH92" si="30">SUM(AB93:AB100)</f>
        <v>0</v>
      </c>
      <c r="AC92" s="147">
        <f t="shared" si="30"/>
        <v>0</v>
      </c>
      <c r="AD92" s="147">
        <f t="shared" si="30"/>
        <v>0</v>
      </c>
      <c r="AE92" s="147">
        <f t="shared" si="30"/>
        <v>0</v>
      </c>
      <c r="AF92" s="147">
        <f t="shared" si="30"/>
        <v>0</v>
      </c>
      <c r="AG92" s="147">
        <f t="shared" si="30"/>
        <v>0</v>
      </c>
      <c r="AH92" s="147">
        <f t="shared" si="30"/>
        <v>0</v>
      </c>
      <c r="AI92" s="155"/>
    </row>
    <row r="93" spans="2:35" s="148" customFormat="1" ht="22.5" x14ac:dyDescent="0.25">
      <c r="B93" s="149" t="s">
        <v>230</v>
      </c>
      <c r="C93" s="159"/>
      <c r="D93" s="159"/>
      <c r="E93" s="159"/>
      <c r="F93" s="159"/>
      <c r="G93" s="159"/>
      <c r="H93" s="159">
        <v>244</v>
      </c>
      <c r="I93" s="159">
        <v>342</v>
      </c>
      <c r="J93" s="159"/>
      <c r="K93" s="143"/>
      <c r="L93" s="159"/>
      <c r="M93" s="143"/>
      <c r="N93" s="143"/>
      <c r="O93" s="143"/>
      <c r="P93" s="143"/>
      <c r="Q93" s="143"/>
      <c r="R93" s="143"/>
      <c r="S93" s="143"/>
      <c r="T93" s="159"/>
      <c r="U93" s="143"/>
      <c r="V93" s="143"/>
      <c r="W93" s="143"/>
      <c r="X93" s="143"/>
      <c r="Y93" s="143"/>
      <c r="Z93" s="143"/>
      <c r="AA93" s="143"/>
      <c r="AB93" s="159"/>
      <c r="AC93" s="143"/>
      <c r="AD93" s="143"/>
      <c r="AE93" s="143"/>
      <c r="AF93" s="143"/>
      <c r="AG93" s="143"/>
      <c r="AH93" s="143"/>
      <c r="AI93" s="152" t="s">
        <v>231</v>
      </c>
    </row>
    <row r="94" spans="2:35" s="148" customFormat="1" ht="22.5" x14ac:dyDescent="0.25">
      <c r="B94" s="149" t="s">
        <v>232</v>
      </c>
      <c r="C94" s="159"/>
      <c r="D94" s="159"/>
      <c r="E94" s="159"/>
      <c r="F94" s="159"/>
      <c r="G94" s="159"/>
      <c r="H94" s="159">
        <v>244</v>
      </c>
      <c r="I94" s="159">
        <v>343</v>
      </c>
      <c r="J94" s="159"/>
      <c r="K94" s="143"/>
      <c r="L94" s="159"/>
      <c r="M94" s="143"/>
      <c r="N94" s="143"/>
      <c r="O94" s="143"/>
      <c r="P94" s="143"/>
      <c r="Q94" s="143"/>
      <c r="R94" s="143"/>
      <c r="S94" s="143"/>
      <c r="T94" s="159"/>
      <c r="U94" s="143"/>
      <c r="V94" s="143"/>
      <c r="W94" s="143"/>
      <c r="X94" s="143"/>
      <c r="Y94" s="143"/>
      <c r="Z94" s="143"/>
      <c r="AA94" s="143"/>
      <c r="AB94" s="159"/>
      <c r="AC94" s="143"/>
      <c r="AD94" s="143"/>
      <c r="AE94" s="143"/>
      <c r="AF94" s="143"/>
      <c r="AG94" s="143"/>
      <c r="AH94" s="143"/>
      <c r="AI94" s="152" t="s">
        <v>233</v>
      </c>
    </row>
    <row r="95" spans="2:35" s="148" customFormat="1" ht="22.5" x14ac:dyDescent="0.25">
      <c r="B95" s="149" t="s">
        <v>234</v>
      </c>
      <c r="C95" s="159"/>
      <c r="D95" s="159"/>
      <c r="E95" s="159"/>
      <c r="F95" s="159"/>
      <c r="G95" s="159"/>
      <c r="H95" s="159">
        <v>244</v>
      </c>
      <c r="I95" s="159">
        <v>344</v>
      </c>
      <c r="J95" s="159"/>
      <c r="K95" s="143"/>
      <c r="L95" s="159"/>
      <c r="M95" s="143"/>
      <c r="N95" s="143"/>
      <c r="O95" s="143"/>
      <c r="P95" s="143"/>
      <c r="Q95" s="143"/>
      <c r="R95" s="143"/>
      <c r="S95" s="143"/>
      <c r="T95" s="159"/>
      <c r="U95" s="143"/>
      <c r="V95" s="143"/>
      <c r="W95" s="143"/>
      <c r="X95" s="143"/>
      <c r="Y95" s="143"/>
      <c r="Z95" s="143"/>
      <c r="AA95" s="143"/>
      <c r="AB95" s="159"/>
      <c r="AC95" s="143"/>
      <c r="AD95" s="143"/>
      <c r="AE95" s="143"/>
      <c r="AF95" s="143"/>
      <c r="AG95" s="143"/>
      <c r="AH95" s="143"/>
      <c r="AI95" s="152" t="s">
        <v>235</v>
      </c>
    </row>
    <row r="96" spans="2:35" s="148" customFormat="1" ht="22.5" x14ac:dyDescent="0.25">
      <c r="B96" s="149" t="s">
        <v>236</v>
      </c>
      <c r="C96" s="159"/>
      <c r="D96" s="159"/>
      <c r="E96" s="159"/>
      <c r="F96" s="159"/>
      <c r="G96" s="159"/>
      <c r="H96" s="159">
        <v>244</v>
      </c>
      <c r="I96" s="159">
        <v>345</v>
      </c>
      <c r="J96" s="159"/>
      <c r="K96" s="143"/>
      <c r="L96" s="159"/>
      <c r="M96" s="143"/>
      <c r="N96" s="143"/>
      <c r="O96" s="143"/>
      <c r="P96" s="143"/>
      <c r="Q96" s="143"/>
      <c r="R96" s="143"/>
      <c r="S96" s="143"/>
      <c r="T96" s="159"/>
      <c r="U96" s="143"/>
      <c r="V96" s="143"/>
      <c r="W96" s="143"/>
      <c r="X96" s="143"/>
      <c r="Y96" s="143"/>
      <c r="Z96" s="143"/>
      <c r="AA96" s="143"/>
      <c r="AB96" s="159"/>
      <c r="AC96" s="143"/>
      <c r="AD96" s="143"/>
      <c r="AE96" s="143"/>
      <c r="AF96" s="143"/>
      <c r="AG96" s="143"/>
      <c r="AH96" s="143"/>
      <c r="AI96" s="152" t="s">
        <v>237</v>
      </c>
    </row>
    <row r="97" spans="2:35" s="148" customFormat="1" ht="33.75" x14ac:dyDescent="0.25">
      <c r="B97" s="149" t="s">
        <v>263</v>
      </c>
      <c r="C97" s="159"/>
      <c r="D97" s="159"/>
      <c r="E97" s="159"/>
      <c r="F97" s="159"/>
      <c r="G97" s="159"/>
      <c r="H97" s="159">
        <v>244</v>
      </c>
      <c r="I97" s="159">
        <v>346</v>
      </c>
      <c r="J97" s="159" t="s">
        <v>260</v>
      </c>
      <c r="K97" s="143"/>
      <c r="L97" s="159"/>
      <c r="M97" s="143"/>
      <c r="N97" s="143"/>
      <c r="O97" s="143"/>
      <c r="P97" s="143"/>
      <c r="Q97" s="143"/>
      <c r="R97" s="143"/>
      <c r="S97" s="143"/>
      <c r="T97" s="159"/>
      <c r="U97" s="143"/>
      <c r="V97" s="143"/>
      <c r="W97" s="143"/>
      <c r="X97" s="143"/>
      <c r="Y97" s="143"/>
      <c r="Z97" s="143"/>
      <c r="AA97" s="143"/>
      <c r="AB97" s="159"/>
      <c r="AC97" s="143"/>
      <c r="AD97" s="143"/>
      <c r="AE97" s="143"/>
      <c r="AF97" s="143"/>
      <c r="AG97" s="143"/>
      <c r="AH97" s="143"/>
      <c r="AI97" s="152" t="s">
        <v>238</v>
      </c>
    </row>
    <row r="98" spans="2:35" s="148" customFormat="1" ht="33.75" x14ac:dyDescent="0.25">
      <c r="B98" s="149" t="s">
        <v>262</v>
      </c>
      <c r="C98" s="159"/>
      <c r="D98" s="159"/>
      <c r="E98" s="159"/>
      <c r="F98" s="159"/>
      <c r="G98" s="159"/>
      <c r="H98" s="159">
        <v>244</v>
      </c>
      <c r="I98" s="159">
        <v>346</v>
      </c>
      <c r="J98" s="159" t="s">
        <v>261</v>
      </c>
      <c r="K98" s="143"/>
      <c r="L98" s="159"/>
      <c r="M98" s="143"/>
      <c r="N98" s="143"/>
      <c r="O98" s="143"/>
      <c r="P98" s="143"/>
      <c r="Q98" s="143"/>
      <c r="R98" s="143"/>
      <c r="S98" s="143"/>
      <c r="T98" s="159"/>
      <c r="U98" s="143"/>
      <c r="V98" s="143"/>
      <c r="W98" s="143"/>
      <c r="X98" s="143"/>
      <c r="Y98" s="143"/>
      <c r="Z98" s="143"/>
      <c r="AA98" s="143"/>
      <c r="AB98" s="159"/>
      <c r="AC98" s="143"/>
      <c r="AD98" s="143"/>
      <c r="AE98" s="143"/>
      <c r="AF98" s="143"/>
      <c r="AG98" s="143"/>
      <c r="AH98" s="143"/>
      <c r="AI98" s="152" t="s">
        <v>239</v>
      </c>
    </row>
    <row r="99" spans="2:35" s="148" customFormat="1" ht="33.75" x14ac:dyDescent="0.25">
      <c r="B99" s="149" t="s">
        <v>240</v>
      </c>
      <c r="C99" s="159"/>
      <c r="D99" s="159"/>
      <c r="E99" s="159"/>
      <c r="F99" s="159"/>
      <c r="G99" s="159"/>
      <c r="H99" s="159">
        <v>244</v>
      </c>
      <c r="I99" s="159">
        <v>347</v>
      </c>
      <c r="J99" s="159"/>
      <c r="K99" s="143"/>
      <c r="L99" s="159"/>
      <c r="M99" s="143"/>
      <c r="N99" s="143"/>
      <c r="O99" s="143"/>
      <c r="P99" s="143"/>
      <c r="Q99" s="143"/>
      <c r="R99" s="143"/>
      <c r="S99" s="143"/>
      <c r="T99" s="159"/>
      <c r="U99" s="143"/>
      <c r="V99" s="143"/>
      <c r="W99" s="143"/>
      <c r="X99" s="143"/>
      <c r="Y99" s="143"/>
      <c r="Z99" s="143"/>
      <c r="AA99" s="143"/>
      <c r="AB99" s="159"/>
      <c r="AC99" s="143"/>
      <c r="AD99" s="143"/>
      <c r="AE99" s="143"/>
      <c r="AF99" s="143"/>
      <c r="AG99" s="143"/>
      <c r="AH99" s="143"/>
      <c r="AI99" s="152"/>
    </row>
    <row r="100" spans="2:35" s="148" customFormat="1" ht="25.5" customHeight="1" x14ac:dyDescent="0.25">
      <c r="B100" s="149" t="s">
        <v>241</v>
      </c>
      <c r="C100" s="159"/>
      <c r="D100" s="159"/>
      <c r="E100" s="159"/>
      <c r="F100" s="159"/>
      <c r="G100" s="159"/>
      <c r="H100" s="159">
        <v>244</v>
      </c>
      <c r="I100" s="159">
        <v>349</v>
      </c>
      <c r="J100" s="159"/>
      <c r="K100" s="143"/>
      <c r="L100" s="159"/>
      <c r="M100" s="143"/>
      <c r="N100" s="143"/>
      <c r="O100" s="143"/>
      <c r="P100" s="143"/>
      <c r="Q100" s="143"/>
      <c r="R100" s="143"/>
      <c r="S100" s="143"/>
      <c r="T100" s="159"/>
      <c r="U100" s="143"/>
      <c r="V100" s="143"/>
      <c r="W100" s="143"/>
      <c r="X100" s="143"/>
      <c r="Y100" s="143"/>
      <c r="Z100" s="143"/>
      <c r="AA100" s="143"/>
      <c r="AB100" s="159"/>
      <c r="AC100" s="143"/>
      <c r="AD100" s="143"/>
      <c r="AE100" s="143"/>
      <c r="AF100" s="143"/>
      <c r="AG100" s="143"/>
      <c r="AH100" s="143"/>
      <c r="AI100" s="152" t="s">
        <v>242</v>
      </c>
    </row>
    <row r="101" spans="2:35" s="153" customFormat="1" ht="21" x14ac:dyDescent="0.25">
      <c r="B101" s="145" t="s">
        <v>243</v>
      </c>
      <c r="C101" s="83"/>
      <c r="D101" s="83"/>
      <c r="E101" s="83"/>
      <c r="F101" s="83"/>
      <c r="G101" s="83"/>
      <c r="H101" s="83"/>
      <c r="I101" s="83">
        <v>350</v>
      </c>
      <c r="J101" s="83"/>
      <c r="K101" s="147">
        <f>SUM(K102:K104)</f>
        <v>0</v>
      </c>
      <c r="L101" s="83">
        <f t="shared" ref="L101:R101" si="31">SUM(L102:L104)</f>
        <v>0</v>
      </c>
      <c r="M101" s="147">
        <f t="shared" si="31"/>
        <v>0</v>
      </c>
      <c r="N101" s="147">
        <f t="shared" si="31"/>
        <v>0</v>
      </c>
      <c r="O101" s="147">
        <f t="shared" si="31"/>
        <v>0</v>
      </c>
      <c r="P101" s="147">
        <f t="shared" si="31"/>
        <v>0</v>
      </c>
      <c r="Q101" s="147">
        <f t="shared" si="31"/>
        <v>0</v>
      </c>
      <c r="R101" s="147">
        <f t="shared" si="31"/>
        <v>0</v>
      </c>
      <c r="S101" s="147">
        <f>SUM(S102:S104)</f>
        <v>0</v>
      </c>
      <c r="T101" s="83">
        <f t="shared" ref="T101:Z101" si="32">SUM(T102:T104)</f>
        <v>0</v>
      </c>
      <c r="U101" s="147">
        <f t="shared" si="32"/>
        <v>0</v>
      </c>
      <c r="V101" s="147">
        <f t="shared" si="32"/>
        <v>0</v>
      </c>
      <c r="W101" s="147">
        <f t="shared" si="32"/>
        <v>0</v>
      </c>
      <c r="X101" s="147">
        <f t="shared" si="32"/>
        <v>0</v>
      </c>
      <c r="Y101" s="147">
        <f t="shared" si="32"/>
        <v>0</v>
      </c>
      <c r="Z101" s="147">
        <f t="shared" si="32"/>
        <v>0</v>
      </c>
      <c r="AA101" s="147">
        <f>SUM(AA102:AA104)</f>
        <v>0</v>
      </c>
      <c r="AB101" s="83">
        <f t="shared" ref="AB101:AH101" si="33">SUM(AB102:AB104)</f>
        <v>0</v>
      </c>
      <c r="AC101" s="147">
        <f t="shared" si="33"/>
        <v>0</v>
      </c>
      <c r="AD101" s="147">
        <f t="shared" si="33"/>
        <v>0</v>
      </c>
      <c r="AE101" s="147">
        <f t="shared" si="33"/>
        <v>0</v>
      </c>
      <c r="AF101" s="147">
        <f t="shared" si="33"/>
        <v>0</v>
      </c>
      <c r="AG101" s="147">
        <f t="shared" si="33"/>
        <v>0</v>
      </c>
      <c r="AH101" s="147">
        <f t="shared" si="33"/>
        <v>0</v>
      </c>
      <c r="AI101" s="155"/>
    </row>
    <row r="102" spans="2:35" s="148" customFormat="1" ht="56.25" x14ac:dyDescent="0.25">
      <c r="B102" s="149" t="s">
        <v>244</v>
      </c>
      <c r="C102" s="159"/>
      <c r="D102" s="159"/>
      <c r="E102" s="159"/>
      <c r="F102" s="159"/>
      <c r="G102" s="159"/>
      <c r="H102" s="159">
        <v>244</v>
      </c>
      <c r="I102" s="159">
        <v>352</v>
      </c>
      <c r="J102" s="159"/>
      <c r="K102" s="143"/>
      <c r="L102" s="159"/>
      <c r="M102" s="143"/>
      <c r="N102" s="143"/>
      <c r="O102" s="143"/>
      <c r="P102" s="143"/>
      <c r="Q102" s="143"/>
      <c r="R102" s="143"/>
      <c r="S102" s="143"/>
      <c r="T102" s="159"/>
      <c r="U102" s="143"/>
      <c r="V102" s="143"/>
      <c r="W102" s="143"/>
      <c r="X102" s="143"/>
      <c r="Y102" s="143"/>
      <c r="Z102" s="143"/>
      <c r="AA102" s="143"/>
      <c r="AB102" s="159"/>
      <c r="AC102" s="143"/>
      <c r="AD102" s="143"/>
      <c r="AE102" s="143"/>
      <c r="AF102" s="143"/>
      <c r="AG102" s="143"/>
      <c r="AH102" s="143"/>
      <c r="AI102" s="152"/>
    </row>
    <row r="103" spans="2:35" s="148" customFormat="1" ht="45.75" customHeight="1" x14ac:dyDescent="0.25">
      <c r="B103" s="149" t="s">
        <v>245</v>
      </c>
      <c r="C103" s="159"/>
      <c r="D103" s="159"/>
      <c r="E103" s="159"/>
      <c r="F103" s="159"/>
      <c r="G103" s="159"/>
      <c r="H103" s="159">
        <v>244</v>
      </c>
      <c r="I103" s="159">
        <v>353</v>
      </c>
      <c r="J103" s="159"/>
      <c r="K103" s="143"/>
      <c r="L103" s="159"/>
      <c r="M103" s="143"/>
      <c r="N103" s="143"/>
      <c r="O103" s="143"/>
      <c r="P103" s="143"/>
      <c r="Q103" s="143"/>
      <c r="R103" s="143"/>
      <c r="S103" s="143"/>
      <c r="T103" s="159"/>
      <c r="U103" s="143"/>
      <c r="V103" s="143"/>
      <c r="W103" s="143"/>
      <c r="X103" s="143"/>
      <c r="Y103" s="143"/>
      <c r="Z103" s="143"/>
      <c r="AA103" s="143"/>
      <c r="AB103" s="159"/>
      <c r="AC103" s="143"/>
      <c r="AD103" s="143"/>
      <c r="AE103" s="143"/>
      <c r="AF103" s="143"/>
      <c r="AG103" s="143"/>
      <c r="AH103" s="143"/>
      <c r="AI103" s="152"/>
    </row>
    <row r="104" spans="2:35" s="148" customFormat="1" x14ac:dyDescent="0.25">
      <c r="B104" s="149"/>
      <c r="C104" s="159"/>
      <c r="D104" s="159"/>
      <c r="E104" s="159"/>
      <c r="F104" s="159"/>
      <c r="G104" s="159"/>
      <c r="H104" s="159"/>
      <c r="I104" s="159"/>
      <c r="J104" s="159"/>
      <c r="K104" s="143"/>
      <c r="L104" s="159"/>
      <c r="M104" s="143"/>
      <c r="N104" s="143"/>
      <c r="O104" s="143"/>
      <c r="P104" s="143"/>
      <c r="Q104" s="143"/>
      <c r="R104" s="143"/>
      <c r="S104" s="143"/>
      <c r="T104" s="159"/>
      <c r="U104" s="143"/>
      <c r="V104" s="143"/>
      <c r="W104" s="143"/>
      <c r="X104" s="143"/>
      <c r="Y104" s="143"/>
      <c r="Z104" s="143"/>
      <c r="AA104" s="143"/>
      <c r="AB104" s="159"/>
      <c r="AC104" s="143"/>
      <c r="AD104" s="143"/>
      <c r="AE104" s="143"/>
      <c r="AF104" s="143"/>
      <c r="AG104" s="143"/>
      <c r="AH104" s="143"/>
      <c r="AI104" s="152"/>
    </row>
    <row r="105" spans="2:35" s="140" customFormat="1" ht="21" x14ac:dyDescent="0.25">
      <c r="B105" s="84" t="s">
        <v>66</v>
      </c>
      <c r="C105" s="80">
        <v>300</v>
      </c>
      <c r="D105" s="80" t="s">
        <v>55</v>
      </c>
      <c r="E105" s="80" t="s">
        <v>55</v>
      </c>
      <c r="F105" s="80" t="s">
        <v>55</v>
      </c>
      <c r="G105" s="80" t="s">
        <v>55</v>
      </c>
      <c r="H105" s="80" t="s">
        <v>55</v>
      </c>
      <c r="I105" s="80" t="s">
        <v>55</v>
      </c>
      <c r="J105" s="80" t="s">
        <v>55</v>
      </c>
      <c r="K105" s="141"/>
      <c r="L105" s="80"/>
      <c r="M105" s="141"/>
      <c r="N105" s="141"/>
      <c r="O105" s="141"/>
      <c r="P105" s="141"/>
      <c r="Q105" s="141"/>
      <c r="R105" s="141"/>
      <c r="S105" s="141"/>
      <c r="T105" s="80"/>
      <c r="U105" s="141"/>
      <c r="V105" s="141"/>
      <c r="W105" s="141"/>
      <c r="X105" s="141"/>
      <c r="Y105" s="141"/>
      <c r="Z105" s="141"/>
      <c r="AA105" s="141"/>
      <c r="AB105" s="80"/>
      <c r="AC105" s="141"/>
      <c r="AD105" s="141"/>
      <c r="AE105" s="141"/>
      <c r="AF105" s="141"/>
      <c r="AG105" s="141"/>
      <c r="AH105" s="141"/>
      <c r="AI105" s="142"/>
    </row>
    <row r="106" spans="2:35" s="54" customFormat="1" x14ac:dyDescent="0.25">
      <c r="B106" s="79" t="s">
        <v>23</v>
      </c>
      <c r="C106" s="85"/>
      <c r="D106" s="85"/>
      <c r="E106" s="85"/>
      <c r="F106" s="85"/>
      <c r="G106" s="85"/>
      <c r="H106" s="85"/>
      <c r="I106" s="85"/>
      <c r="J106" s="85"/>
      <c r="K106" s="160"/>
      <c r="L106" s="85"/>
      <c r="M106" s="160"/>
      <c r="N106" s="160"/>
      <c r="O106" s="160"/>
      <c r="P106" s="160"/>
      <c r="Q106" s="160"/>
      <c r="R106" s="160"/>
      <c r="S106" s="160"/>
      <c r="T106" s="85"/>
      <c r="U106" s="160"/>
      <c r="V106" s="160"/>
      <c r="W106" s="160"/>
      <c r="X106" s="160"/>
      <c r="Y106" s="160"/>
      <c r="Z106" s="160"/>
      <c r="AA106" s="160"/>
      <c r="AB106" s="85"/>
      <c r="AC106" s="160"/>
      <c r="AD106" s="160"/>
      <c r="AE106" s="160"/>
      <c r="AF106" s="160"/>
      <c r="AG106" s="160"/>
      <c r="AH106" s="160"/>
      <c r="AI106" s="135"/>
    </row>
    <row r="107" spans="2:35" s="54" customFormat="1" x14ac:dyDescent="0.25">
      <c r="B107" s="86" t="s">
        <v>67</v>
      </c>
      <c r="C107" s="81">
        <v>310</v>
      </c>
      <c r="D107" s="81"/>
      <c r="E107" s="81"/>
      <c r="F107" s="81"/>
      <c r="G107" s="81"/>
      <c r="H107" s="81"/>
      <c r="I107" s="81"/>
      <c r="J107" s="81"/>
      <c r="K107" s="143"/>
      <c r="L107" s="81"/>
      <c r="M107" s="143"/>
      <c r="N107" s="143"/>
      <c r="O107" s="143"/>
      <c r="P107" s="143"/>
      <c r="Q107" s="143"/>
      <c r="R107" s="143"/>
      <c r="S107" s="143"/>
      <c r="T107" s="81"/>
      <c r="U107" s="143"/>
      <c r="V107" s="143"/>
      <c r="W107" s="143"/>
      <c r="X107" s="143"/>
      <c r="Y107" s="143"/>
      <c r="Z107" s="143"/>
      <c r="AA107" s="143"/>
      <c r="AB107" s="81"/>
      <c r="AC107" s="143"/>
      <c r="AD107" s="143"/>
      <c r="AE107" s="143"/>
      <c r="AF107" s="143"/>
      <c r="AG107" s="143"/>
      <c r="AH107" s="143"/>
      <c r="AI107" s="135"/>
    </row>
    <row r="108" spans="2:35" s="54" customFormat="1" x14ac:dyDescent="0.25">
      <c r="B108" s="86" t="s">
        <v>68</v>
      </c>
      <c r="C108" s="81">
        <v>320</v>
      </c>
      <c r="D108" s="81"/>
      <c r="E108" s="81"/>
      <c r="F108" s="81"/>
      <c r="G108" s="81"/>
      <c r="H108" s="81"/>
      <c r="I108" s="81"/>
      <c r="J108" s="81"/>
      <c r="K108" s="143"/>
      <c r="L108" s="81"/>
      <c r="M108" s="143"/>
      <c r="N108" s="143"/>
      <c r="O108" s="143"/>
      <c r="P108" s="143"/>
      <c r="Q108" s="143"/>
      <c r="R108" s="143"/>
      <c r="S108" s="143"/>
      <c r="T108" s="81"/>
      <c r="U108" s="143"/>
      <c r="V108" s="143"/>
      <c r="W108" s="143"/>
      <c r="X108" s="143"/>
      <c r="Y108" s="143"/>
      <c r="Z108" s="143"/>
      <c r="AA108" s="143"/>
      <c r="AB108" s="81"/>
      <c r="AC108" s="143"/>
      <c r="AD108" s="143"/>
      <c r="AE108" s="143"/>
      <c r="AF108" s="143"/>
      <c r="AG108" s="143"/>
      <c r="AH108" s="143"/>
      <c r="AI108" s="135"/>
    </row>
    <row r="109" spans="2:35" s="140" customFormat="1" ht="21" x14ac:dyDescent="0.25">
      <c r="B109" s="84" t="s">
        <v>133</v>
      </c>
      <c r="C109" s="76">
        <v>400</v>
      </c>
      <c r="D109" s="76"/>
      <c r="E109" s="76"/>
      <c r="F109" s="76"/>
      <c r="G109" s="76"/>
      <c r="H109" s="76"/>
      <c r="I109" s="76"/>
      <c r="J109" s="76"/>
      <c r="K109" s="141">
        <f>K111+K112</f>
        <v>0</v>
      </c>
      <c r="L109" s="76">
        <f t="shared" ref="L109:R109" si="34">L111+L112</f>
        <v>0</v>
      </c>
      <c r="M109" s="141"/>
      <c r="N109" s="141">
        <f t="shared" si="34"/>
        <v>0</v>
      </c>
      <c r="O109" s="141">
        <f t="shared" si="34"/>
        <v>0</v>
      </c>
      <c r="P109" s="141">
        <f t="shared" si="34"/>
        <v>0</v>
      </c>
      <c r="Q109" s="141">
        <f t="shared" si="34"/>
        <v>0</v>
      </c>
      <c r="R109" s="141">
        <f t="shared" si="34"/>
        <v>0</v>
      </c>
      <c r="S109" s="141">
        <f>S111+S112</f>
        <v>0</v>
      </c>
      <c r="T109" s="76">
        <f t="shared" ref="T109" si="35">T111+T112</f>
        <v>0</v>
      </c>
      <c r="U109" s="141"/>
      <c r="V109" s="141">
        <f t="shared" ref="V109:Z109" si="36">V111+V112</f>
        <v>0</v>
      </c>
      <c r="W109" s="141">
        <f t="shared" si="36"/>
        <v>0</v>
      </c>
      <c r="X109" s="141">
        <f t="shared" si="36"/>
        <v>0</v>
      </c>
      <c r="Y109" s="141">
        <f t="shared" si="36"/>
        <v>0</v>
      </c>
      <c r="Z109" s="141">
        <f t="shared" si="36"/>
        <v>0</v>
      </c>
      <c r="AA109" s="141">
        <f>AA111+AA112</f>
        <v>0</v>
      </c>
      <c r="AB109" s="76">
        <f t="shared" ref="AB109" si="37">AB111+AB112</f>
        <v>0</v>
      </c>
      <c r="AC109" s="141"/>
      <c r="AD109" s="141">
        <f t="shared" ref="AD109:AH109" si="38">AD111+AD112</f>
        <v>0</v>
      </c>
      <c r="AE109" s="141">
        <f t="shared" si="38"/>
        <v>0</v>
      </c>
      <c r="AF109" s="141">
        <f t="shared" si="38"/>
        <v>0</v>
      </c>
      <c r="AG109" s="141">
        <f t="shared" si="38"/>
        <v>0</v>
      </c>
      <c r="AH109" s="141">
        <f t="shared" si="38"/>
        <v>0</v>
      </c>
      <c r="AI109" s="142"/>
    </row>
    <row r="110" spans="2:35" s="54" customFormat="1" x14ac:dyDescent="0.25">
      <c r="B110" s="79" t="s">
        <v>23</v>
      </c>
      <c r="C110" s="85"/>
      <c r="D110" s="85"/>
      <c r="E110" s="85"/>
      <c r="F110" s="85"/>
      <c r="G110" s="85"/>
      <c r="H110" s="85"/>
      <c r="I110" s="85"/>
      <c r="J110" s="85"/>
      <c r="K110" s="160"/>
      <c r="L110" s="85"/>
      <c r="M110" s="160"/>
      <c r="N110" s="160"/>
      <c r="O110" s="160"/>
      <c r="P110" s="160"/>
      <c r="Q110" s="160"/>
      <c r="R110" s="160"/>
      <c r="S110" s="160"/>
      <c r="T110" s="85"/>
      <c r="U110" s="160"/>
      <c r="V110" s="160"/>
      <c r="W110" s="160"/>
      <c r="X110" s="160"/>
      <c r="Y110" s="160"/>
      <c r="Z110" s="160"/>
      <c r="AA110" s="160"/>
      <c r="AB110" s="85"/>
      <c r="AC110" s="160"/>
      <c r="AD110" s="160"/>
      <c r="AE110" s="160"/>
      <c r="AF110" s="160"/>
      <c r="AG110" s="160"/>
      <c r="AH110" s="160"/>
      <c r="AI110" s="135"/>
    </row>
    <row r="111" spans="2:35" s="54" customFormat="1" x14ac:dyDescent="0.25">
      <c r="B111" s="86" t="s">
        <v>69</v>
      </c>
      <c r="C111" s="81">
        <v>410</v>
      </c>
      <c r="D111" s="81"/>
      <c r="E111" s="81"/>
      <c r="F111" s="81"/>
      <c r="G111" s="81"/>
      <c r="H111" s="81"/>
      <c r="I111" s="81"/>
      <c r="J111" s="81"/>
      <c r="K111" s="143"/>
      <c r="L111" s="81"/>
      <c r="M111" s="143"/>
      <c r="N111" s="143"/>
      <c r="O111" s="143"/>
      <c r="P111" s="143"/>
      <c r="Q111" s="143"/>
      <c r="R111" s="143"/>
      <c r="S111" s="143"/>
      <c r="T111" s="81"/>
      <c r="U111" s="143"/>
      <c r="V111" s="143"/>
      <c r="W111" s="143"/>
      <c r="X111" s="143"/>
      <c r="Y111" s="143"/>
      <c r="Z111" s="143"/>
      <c r="AA111" s="143"/>
      <c r="AB111" s="81"/>
      <c r="AC111" s="143"/>
      <c r="AD111" s="143"/>
      <c r="AE111" s="143"/>
      <c r="AF111" s="143"/>
      <c r="AG111" s="143"/>
      <c r="AH111" s="143"/>
      <c r="AI111" s="135"/>
    </row>
    <row r="112" spans="2:35" s="54" customFormat="1" x14ac:dyDescent="0.25">
      <c r="B112" s="86" t="s">
        <v>70</v>
      </c>
      <c r="C112" s="81">
        <v>420</v>
      </c>
      <c r="D112" s="81"/>
      <c r="E112" s="81"/>
      <c r="F112" s="81"/>
      <c r="G112" s="81"/>
      <c r="H112" s="81"/>
      <c r="I112" s="81"/>
      <c r="J112" s="81"/>
      <c r="K112" s="143"/>
      <c r="L112" s="81"/>
      <c r="M112" s="143"/>
      <c r="N112" s="143"/>
      <c r="O112" s="143"/>
      <c r="P112" s="143"/>
      <c r="Q112" s="143"/>
      <c r="R112" s="143"/>
      <c r="S112" s="143"/>
      <c r="T112" s="81"/>
      <c r="U112" s="143"/>
      <c r="V112" s="143"/>
      <c r="W112" s="143"/>
      <c r="X112" s="143"/>
      <c r="Y112" s="143"/>
      <c r="Z112" s="143"/>
      <c r="AA112" s="143"/>
      <c r="AB112" s="81"/>
      <c r="AC112" s="143"/>
      <c r="AD112" s="143"/>
      <c r="AE112" s="143"/>
      <c r="AF112" s="143"/>
      <c r="AG112" s="143"/>
      <c r="AH112" s="143"/>
      <c r="AI112" s="135"/>
    </row>
    <row r="113" spans="2:35" s="140" customFormat="1" x14ac:dyDescent="0.25">
      <c r="B113" s="84" t="s">
        <v>71</v>
      </c>
      <c r="C113" s="76">
        <v>500</v>
      </c>
      <c r="D113" s="76" t="s">
        <v>55</v>
      </c>
      <c r="E113" s="80" t="s">
        <v>55</v>
      </c>
      <c r="F113" s="80" t="s">
        <v>55</v>
      </c>
      <c r="G113" s="80" t="s">
        <v>55</v>
      </c>
      <c r="H113" s="80" t="s">
        <v>55</v>
      </c>
      <c r="I113" s="80" t="s">
        <v>55</v>
      </c>
      <c r="J113" s="80" t="s">
        <v>55</v>
      </c>
      <c r="K113" s="141"/>
      <c r="L113" s="80"/>
      <c r="M113" s="141"/>
      <c r="N113" s="141"/>
      <c r="O113" s="141"/>
      <c r="P113" s="141"/>
      <c r="Q113" s="141"/>
      <c r="R113" s="141"/>
      <c r="S113" s="141"/>
      <c r="T113" s="80"/>
      <c r="U113" s="141"/>
      <c r="V113" s="141"/>
      <c r="W113" s="141"/>
      <c r="X113" s="141"/>
      <c r="Y113" s="141"/>
      <c r="Z113" s="141"/>
      <c r="AA113" s="141"/>
      <c r="AB113" s="80"/>
      <c r="AC113" s="141"/>
      <c r="AD113" s="141"/>
      <c r="AE113" s="141"/>
      <c r="AF113" s="141"/>
      <c r="AG113" s="141"/>
      <c r="AH113" s="141"/>
      <c r="AI113" s="142"/>
    </row>
    <row r="114" spans="2:35" s="140" customFormat="1" x14ac:dyDescent="0.25">
      <c r="B114" s="84" t="s">
        <v>72</v>
      </c>
      <c r="C114" s="76">
        <v>600</v>
      </c>
      <c r="D114" s="76" t="s">
        <v>55</v>
      </c>
      <c r="E114" s="80" t="s">
        <v>55</v>
      </c>
      <c r="F114" s="80" t="s">
        <v>55</v>
      </c>
      <c r="G114" s="80" t="s">
        <v>55</v>
      </c>
      <c r="H114" s="80" t="s">
        <v>55</v>
      </c>
      <c r="I114" s="80" t="s">
        <v>55</v>
      </c>
      <c r="J114" s="80" t="s">
        <v>55</v>
      </c>
      <c r="K114" s="141"/>
      <c r="L114" s="80"/>
      <c r="M114" s="141"/>
      <c r="N114" s="141"/>
      <c r="O114" s="141"/>
      <c r="P114" s="141"/>
      <c r="Q114" s="141"/>
      <c r="R114" s="141"/>
      <c r="S114" s="141"/>
      <c r="T114" s="80"/>
      <c r="U114" s="141"/>
      <c r="V114" s="141"/>
      <c r="W114" s="141"/>
      <c r="X114" s="141"/>
      <c r="Y114" s="141"/>
      <c r="Z114" s="141"/>
      <c r="AA114" s="141"/>
      <c r="AB114" s="80"/>
      <c r="AC114" s="141"/>
      <c r="AD114" s="141"/>
      <c r="AE114" s="141"/>
      <c r="AF114" s="141"/>
      <c r="AG114" s="141"/>
      <c r="AH114" s="141"/>
      <c r="AI114" s="142"/>
    </row>
    <row r="115" spans="2:35" x14ac:dyDescent="0.25">
      <c r="B115" s="27" t="s">
        <v>130</v>
      </c>
      <c r="C115" s="163" t="s">
        <v>55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9"/>
      <c r="N115" s="9"/>
      <c r="O115" s="9"/>
      <c r="P115" s="9"/>
      <c r="Q115" s="9"/>
      <c r="R115" s="9"/>
      <c r="S115" s="9"/>
    </row>
    <row r="116" spans="2:35" x14ac:dyDescent="0.25">
      <c r="B116" s="27" t="s">
        <v>131</v>
      </c>
      <c r="C116" s="163" t="s">
        <v>55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9"/>
      <c r="N116" s="9"/>
      <c r="O116" s="9"/>
      <c r="P116" s="9"/>
      <c r="Q116" s="9"/>
      <c r="R116" s="9"/>
      <c r="S116" s="9"/>
    </row>
    <row r="117" spans="2:35" ht="22.5" hidden="1" x14ac:dyDescent="0.25">
      <c r="B117" s="27" t="s">
        <v>131</v>
      </c>
      <c r="C117" s="133" t="s">
        <v>55</v>
      </c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2:35" x14ac:dyDescent="0.25">
      <c r="B118" s="170"/>
      <c r="C118" s="134"/>
      <c r="D118" s="171"/>
      <c r="E118" s="171"/>
      <c r="F118" s="171"/>
      <c r="G118" s="171"/>
      <c r="H118" s="171"/>
      <c r="I118" s="171"/>
      <c r="J118" s="171"/>
      <c r="K118" s="171"/>
      <c r="L118" s="171"/>
    </row>
    <row r="119" spans="2:35" x14ac:dyDescent="0.25">
      <c r="B119" s="170"/>
      <c r="C119" s="134"/>
      <c r="D119" s="171"/>
      <c r="E119" s="171"/>
      <c r="F119" s="171"/>
      <c r="G119" s="171"/>
      <c r="H119" s="171"/>
      <c r="I119" s="171"/>
      <c r="J119" s="171"/>
      <c r="K119" s="171"/>
      <c r="L119" s="171"/>
    </row>
    <row r="120" spans="2:35" x14ac:dyDescent="0.25">
      <c r="B120" s="170"/>
      <c r="C120" s="134"/>
      <c r="D120" s="171"/>
      <c r="E120" s="171"/>
      <c r="F120" s="171"/>
      <c r="G120" s="171"/>
      <c r="H120" s="171"/>
      <c r="I120" s="171"/>
      <c r="J120" s="171"/>
      <c r="K120" s="171"/>
      <c r="L120" s="171"/>
    </row>
    <row r="121" spans="2:35" x14ac:dyDescent="0.25">
      <c r="B121" s="170"/>
      <c r="C121" s="134"/>
      <c r="D121" s="171"/>
      <c r="E121" s="171"/>
      <c r="F121" s="171"/>
      <c r="G121" s="171"/>
      <c r="H121" s="171"/>
      <c r="I121" s="171"/>
      <c r="J121" s="171"/>
      <c r="K121" s="171"/>
      <c r="L121" s="171"/>
    </row>
    <row r="122" spans="2:35" ht="14.25" customHeight="1" x14ac:dyDescent="0.25"/>
    <row r="123" spans="2:35" ht="18.75" x14ac:dyDescent="0.3">
      <c r="B123" s="203" t="s">
        <v>100</v>
      </c>
      <c r="C123" s="204"/>
      <c r="D123" s="205"/>
      <c r="E123" s="205"/>
    </row>
    <row r="124" spans="2:35" ht="18.75" x14ac:dyDescent="0.3">
      <c r="B124" s="203" t="s">
        <v>254</v>
      </c>
      <c r="C124" s="204"/>
      <c r="D124" s="205"/>
      <c r="E124" s="205"/>
    </row>
    <row r="125" spans="2:35" ht="18.75" x14ac:dyDescent="0.3">
      <c r="B125" s="203" t="s">
        <v>101</v>
      </c>
      <c r="C125" s="204"/>
      <c r="D125" s="205"/>
      <c r="E125" s="205"/>
    </row>
    <row r="126" spans="2:35" ht="18.75" x14ac:dyDescent="0.3">
      <c r="B126" s="224"/>
      <c r="C126" s="207"/>
      <c r="D126" s="205"/>
      <c r="E126" s="205"/>
    </row>
    <row r="127" spans="2:35" ht="18.75" hidden="1" x14ac:dyDescent="0.3">
      <c r="B127" s="224"/>
      <c r="C127" s="207"/>
      <c r="D127" s="205"/>
      <c r="E127" s="205"/>
    </row>
    <row r="128" spans="2:35" ht="18.75" x14ac:dyDescent="0.3">
      <c r="B128" s="288" t="s">
        <v>154</v>
      </c>
      <c r="C128" s="288"/>
      <c r="D128" s="205"/>
      <c r="E128" s="205"/>
    </row>
    <row r="129" spans="2:5" ht="18.75" x14ac:dyDescent="0.3">
      <c r="B129" s="203" t="s">
        <v>271</v>
      </c>
      <c r="C129" s="204"/>
      <c r="D129" s="205"/>
      <c r="E129" s="205"/>
    </row>
    <row r="130" spans="2:5" ht="18.75" x14ac:dyDescent="0.3">
      <c r="B130" s="203" t="s">
        <v>102</v>
      </c>
      <c r="C130" s="204"/>
      <c r="D130" s="205"/>
      <c r="E130" s="205"/>
    </row>
    <row r="131" spans="2:5" ht="18.75" hidden="1" x14ac:dyDescent="0.3">
      <c r="B131" s="224"/>
      <c r="C131" s="207"/>
      <c r="D131" s="205"/>
      <c r="E131" s="205"/>
    </row>
    <row r="132" spans="2:5" ht="18.75" x14ac:dyDescent="0.3">
      <c r="B132" s="224"/>
      <c r="C132" s="207"/>
      <c r="D132" s="205"/>
      <c r="E132" s="205"/>
    </row>
    <row r="133" spans="2:5" ht="18.75" x14ac:dyDescent="0.3">
      <c r="B133" s="203" t="s">
        <v>272</v>
      </c>
      <c r="C133" s="204"/>
      <c r="D133" s="205"/>
      <c r="E133" s="205"/>
    </row>
    <row r="134" spans="2:5" ht="18.75" x14ac:dyDescent="0.3">
      <c r="B134" s="203" t="s">
        <v>103</v>
      </c>
      <c r="C134" s="204"/>
      <c r="D134" s="205"/>
      <c r="E134" s="205"/>
    </row>
    <row r="135" spans="2:5" x14ac:dyDescent="0.25">
      <c r="B135" s="285"/>
      <c r="C135" s="285"/>
    </row>
    <row r="136" spans="2:5" x14ac:dyDescent="0.25">
      <c r="B136" s="4"/>
      <c r="C136" s="1"/>
    </row>
    <row r="137" spans="2:5" x14ac:dyDescent="0.25">
      <c r="B137" s="4"/>
      <c r="C137" s="1"/>
    </row>
  </sheetData>
  <mergeCells count="34">
    <mergeCell ref="AC9:AC10"/>
    <mergeCell ref="AD9:AD10"/>
    <mergeCell ref="AE9:AE10"/>
    <mergeCell ref="AF9:AF10"/>
    <mergeCell ref="AG9:AH9"/>
    <mergeCell ref="V9:V10"/>
    <mergeCell ref="W9:W10"/>
    <mergeCell ref="X9:X10"/>
    <mergeCell ref="Y9:Z9"/>
    <mergeCell ref="AB9:AB10"/>
    <mergeCell ref="S7:Z7"/>
    <mergeCell ref="AA7:AH7"/>
    <mergeCell ref="K8:K10"/>
    <mergeCell ref="L8:R8"/>
    <mergeCell ref="S8:S10"/>
    <mergeCell ref="T8:Z8"/>
    <mergeCell ref="AA8:AA10"/>
    <mergeCell ref="AB8:AH8"/>
    <mergeCell ref="L9:L10"/>
    <mergeCell ref="M9:M10"/>
    <mergeCell ref="N9:N10"/>
    <mergeCell ref="O9:O10"/>
    <mergeCell ref="P9:P10"/>
    <mergeCell ref="Q9:R9"/>
    <mergeCell ref="T9:T10"/>
    <mergeCell ref="U9:U10"/>
    <mergeCell ref="B135:C135"/>
    <mergeCell ref="J9:J10"/>
    <mergeCell ref="D11:J11"/>
    <mergeCell ref="J1:L1"/>
    <mergeCell ref="B3:L3"/>
    <mergeCell ref="B5:D5"/>
    <mergeCell ref="K7:R7"/>
    <mergeCell ref="B128:C128"/>
  </mergeCells>
  <hyperlinks>
    <hyperlink ref="B63" r:id="rId1" display="garantf1://3000000.0/"/>
  </hyperlinks>
  <pageMargins left="0.19685039370078741" right="0.19685039370078741" top="0.19685039370078741" bottom="0.19685039370078741" header="0" footer="0"/>
  <pageSetup paperSize="9" scale="36" fitToHeight="4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I138"/>
  <sheetViews>
    <sheetView view="pageBreakPreview" topLeftCell="H10" zoomScaleNormal="100" zoomScaleSheetLayoutView="100" workbookViewId="0">
      <selection activeCell="AB31" sqref="AB31"/>
    </sheetView>
  </sheetViews>
  <sheetFormatPr defaultRowHeight="15" x14ac:dyDescent="0.25"/>
  <cols>
    <col min="1" max="1" width="10.85546875" hidden="1" customWidth="1"/>
    <col min="2" max="2" width="27.7109375" customWidth="1"/>
    <col min="3" max="3" width="7.140625" style="15" customWidth="1"/>
    <col min="4" max="4" width="10.7109375" customWidth="1"/>
    <col min="5" max="5" width="10.5703125" customWidth="1"/>
    <col min="6" max="6" width="9.140625" customWidth="1"/>
    <col min="7" max="8" width="10.42578125" customWidth="1"/>
    <col min="10" max="10" width="11.5703125" customWidth="1"/>
    <col min="11" max="11" width="10.28515625" customWidth="1"/>
    <col min="12" max="12" width="14.7109375" customWidth="1"/>
    <col min="13" max="13" width="13.5703125" customWidth="1"/>
    <col min="14" max="14" width="12.7109375" customWidth="1"/>
    <col min="15" max="15" width="12.140625" customWidth="1"/>
    <col min="16" max="16" width="11.42578125" customWidth="1"/>
    <col min="18" max="18" width="13.7109375" customWidth="1"/>
    <col min="19" max="19" width="11.140625" customWidth="1"/>
    <col min="20" max="20" width="14.5703125" customWidth="1"/>
    <col min="21" max="21" width="10.7109375" customWidth="1"/>
    <col min="22" max="22" width="12.85546875" customWidth="1"/>
    <col min="23" max="23" width="11.28515625" customWidth="1"/>
    <col min="24" max="24" width="10.5703125" customWidth="1"/>
    <col min="28" max="28" width="14.5703125" customWidth="1"/>
    <col min="29" max="29" width="13.42578125" customWidth="1"/>
    <col min="30" max="30" width="12.7109375" customWidth="1"/>
    <col min="31" max="31" width="11.85546875" customWidth="1"/>
    <col min="32" max="32" width="10.5703125" customWidth="1"/>
  </cols>
  <sheetData>
    <row r="1" spans="2:35" ht="14.25" customHeight="1" x14ac:dyDescent="0.25">
      <c r="J1" s="289"/>
      <c r="K1" s="289"/>
      <c r="L1" s="289"/>
    </row>
    <row r="2" spans="2:35" ht="21" customHeight="1" x14ac:dyDescent="0.25">
      <c r="J2" s="46"/>
      <c r="K2" s="46"/>
      <c r="L2" s="46"/>
    </row>
    <row r="3" spans="2:35" ht="15.75" customHeight="1" x14ac:dyDescent="0.25">
      <c r="B3" s="290" t="s">
        <v>104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2:35" ht="15.75" x14ac:dyDescent="0.25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2:35" x14ac:dyDescent="0.25">
      <c r="B5" s="291" t="s">
        <v>248</v>
      </c>
      <c r="C5" s="291"/>
      <c r="D5" s="291"/>
      <c r="E5" s="47"/>
      <c r="F5" s="47"/>
    </row>
    <row r="6" spans="2:35" x14ac:dyDescent="0.25">
      <c r="B6" s="190"/>
      <c r="C6" s="190"/>
      <c r="D6" s="190"/>
      <c r="E6" s="25"/>
      <c r="F6" s="25"/>
    </row>
    <row r="7" spans="2:35" s="54" customFormat="1" ht="15.75" customHeight="1" x14ac:dyDescent="0.25">
      <c r="B7" s="57"/>
      <c r="C7" s="58"/>
      <c r="D7" s="58"/>
      <c r="E7" s="58"/>
      <c r="F7" s="58"/>
      <c r="G7" s="58"/>
      <c r="H7" s="58"/>
      <c r="I7" s="58"/>
      <c r="J7" s="58"/>
      <c r="K7" s="275" t="str">
        <f>'таблица 2'!K4:R4</f>
        <v>на  01.01. 2020   г.</v>
      </c>
      <c r="L7" s="275"/>
      <c r="M7" s="275"/>
      <c r="N7" s="275"/>
      <c r="O7" s="275"/>
      <c r="P7" s="275"/>
      <c r="Q7" s="275"/>
      <c r="R7" s="275"/>
      <c r="S7" s="275" t="str">
        <f>'таблица 2'!S4:Z4</f>
        <v>первый год планового периода на  01.01. 2021   г.</v>
      </c>
      <c r="T7" s="275"/>
      <c r="U7" s="275"/>
      <c r="V7" s="275"/>
      <c r="W7" s="275"/>
      <c r="X7" s="275"/>
      <c r="Y7" s="275"/>
      <c r="Z7" s="275"/>
      <c r="AA7" s="275" t="str">
        <f>'таблица 2'!AA4:AH4</f>
        <v>второй год планового периода на  01.01. 2022   г.</v>
      </c>
      <c r="AB7" s="275"/>
      <c r="AC7" s="275"/>
      <c r="AD7" s="275"/>
      <c r="AE7" s="275"/>
      <c r="AF7" s="275"/>
      <c r="AG7" s="275"/>
      <c r="AH7" s="275"/>
      <c r="AI7" s="135"/>
    </row>
    <row r="8" spans="2:35" s="54" customFormat="1" ht="12.75" customHeight="1" x14ac:dyDescent="0.25">
      <c r="B8" s="163" t="s">
        <v>19</v>
      </c>
      <c r="C8" s="164" t="s">
        <v>43</v>
      </c>
      <c r="D8" s="167" t="s">
        <v>246</v>
      </c>
      <c r="E8" s="168"/>
      <c r="F8" s="168"/>
      <c r="G8" s="168"/>
      <c r="H8" s="168"/>
      <c r="I8" s="168"/>
      <c r="J8" s="169"/>
      <c r="K8" s="262" t="s">
        <v>46</v>
      </c>
      <c r="L8" s="262" t="s">
        <v>47</v>
      </c>
      <c r="M8" s="262"/>
      <c r="N8" s="262"/>
      <c r="O8" s="262"/>
      <c r="P8" s="262"/>
      <c r="Q8" s="262"/>
      <c r="R8" s="262"/>
      <c r="S8" s="262" t="s">
        <v>46</v>
      </c>
      <c r="T8" s="262" t="s">
        <v>47</v>
      </c>
      <c r="U8" s="262"/>
      <c r="V8" s="262"/>
      <c r="W8" s="262"/>
      <c r="X8" s="262"/>
      <c r="Y8" s="262"/>
      <c r="Z8" s="262"/>
      <c r="AA8" s="262" t="s">
        <v>46</v>
      </c>
      <c r="AB8" s="262" t="s">
        <v>47</v>
      </c>
      <c r="AC8" s="262"/>
      <c r="AD8" s="262"/>
      <c r="AE8" s="262"/>
      <c r="AF8" s="262"/>
      <c r="AG8" s="262"/>
      <c r="AH8" s="262"/>
      <c r="AI8" s="136" t="s">
        <v>132</v>
      </c>
    </row>
    <row r="9" spans="2:35" s="54" customFormat="1" ht="57" customHeight="1" x14ac:dyDescent="0.25">
      <c r="B9" s="163"/>
      <c r="C9" s="166"/>
      <c r="D9" s="137" t="s">
        <v>160</v>
      </c>
      <c r="E9" s="137" t="s">
        <v>161</v>
      </c>
      <c r="F9" s="137" t="s">
        <v>162</v>
      </c>
      <c r="G9" s="137" t="s">
        <v>163</v>
      </c>
      <c r="H9" s="137" t="s">
        <v>164</v>
      </c>
      <c r="I9" s="137" t="s">
        <v>105</v>
      </c>
      <c r="J9" s="272" t="s">
        <v>165</v>
      </c>
      <c r="K9" s="262"/>
      <c r="L9" s="263" t="s">
        <v>156</v>
      </c>
      <c r="M9" s="265" t="s">
        <v>157</v>
      </c>
      <c r="N9" s="292" t="s">
        <v>48</v>
      </c>
      <c r="O9" s="269" t="s">
        <v>49</v>
      </c>
      <c r="P9" s="269" t="s">
        <v>50</v>
      </c>
      <c r="Q9" s="252" t="s">
        <v>51</v>
      </c>
      <c r="R9" s="254"/>
      <c r="S9" s="262"/>
      <c r="T9" s="263" t="s">
        <v>156</v>
      </c>
      <c r="U9" s="265" t="s">
        <v>157</v>
      </c>
      <c r="V9" s="292" t="s">
        <v>48</v>
      </c>
      <c r="W9" s="269" t="s">
        <v>49</v>
      </c>
      <c r="X9" s="269" t="s">
        <v>50</v>
      </c>
      <c r="Y9" s="252" t="s">
        <v>51</v>
      </c>
      <c r="Z9" s="254"/>
      <c r="AA9" s="262"/>
      <c r="AB9" s="263" t="s">
        <v>156</v>
      </c>
      <c r="AC9" s="265" t="s">
        <v>157</v>
      </c>
      <c r="AD9" s="292" t="s">
        <v>48</v>
      </c>
      <c r="AE9" s="269" t="s">
        <v>49</v>
      </c>
      <c r="AF9" s="269" t="s">
        <v>50</v>
      </c>
      <c r="AG9" s="252" t="s">
        <v>51</v>
      </c>
      <c r="AH9" s="254"/>
      <c r="AI9" s="51" t="s">
        <v>105</v>
      </c>
    </row>
    <row r="10" spans="2:35" s="54" customFormat="1" ht="100.5" customHeight="1" x14ac:dyDescent="0.25">
      <c r="B10" s="163"/>
      <c r="C10" s="166"/>
      <c r="D10" s="138" t="s">
        <v>166</v>
      </c>
      <c r="E10" s="138" t="s">
        <v>167</v>
      </c>
      <c r="F10" s="138" t="s">
        <v>167</v>
      </c>
      <c r="G10" s="138" t="s">
        <v>168</v>
      </c>
      <c r="H10" s="138" t="s">
        <v>166</v>
      </c>
      <c r="I10" s="138" t="s">
        <v>166</v>
      </c>
      <c r="J10" s="273"/>
      <c r="K10" s="262"/>
      <c r="L10" s="264"/>
      <c r="M10" s="266"/>
      <c r="N10" s="293"/>
      <c r="O10" s="270"/>
      <c r="P10" s="270"/>
      <c r="Q10" s="191" t="s">
        <v>52</v>
      </c>
      <c r="R10" s="163" t="s">
        <v>53</v>
      </c>
      <c r="S10" s="262"/>
      <c r="T10" s="264"/>
      <c r="U10" s="266"/>
      <c r="V10" s="293"/>
      <c r="W10" s="270"/>
      <c r="X10" s="270"/>
      <c r="Y10" s="191" t="s">
        <v>52</v>
      </c>
      <c r="Z10" s="163" t="s">
        <v>53</v>
      </c>
      <c r="AA10" s="262"/>
      <c r="AB10" s="264"/>
      <c r="AC10" s="266"/>
      <c r="AD10" s="293"/>
      <c r="AE10" s="270"/>
      <c r="AF10" s="270"/>
      <c r="AG10" s="191" t="s">
        <v>52</v>
      </c>
      <c r="AH10" s="163" t="s">
        <v>53</v>
      </c>
      <c r="AI10" s="135"/>
    </row>
    <row r="11" spans="2:35" s="54" customFormat="1" x14ac:dyDescent="0.25">
      <c r="B11" s="163">
        <v>1</v>
      </c>
      <c r="C11" s="165">
        <v>2</v>
      </c>
      <c r="D11" s="252">
        <v>3</v>
      </c>
      <c r="E11" s="253"/>
      <c r="F11" s="253"/>
      <c r="G11" s="253"/>
      <c r="H11" s="253"/>
      <c r="I11" s="253"/>
      <c r="J11" s="254"/>
      <c r="K11" s="165">
        <v>4</v>
      </c>
      <c r="L11" s="176">
        <v>5</v>
      </c>
      <c r="M11" s="139" t="s">
        <v>155</v>
      </c>
      <c r="N11" s="192">
        <v>6</v>
      </c>
      <c r="O11" s="165">
        <v>7</v>
      </c>
      <c r="P11" s="163">
        <v>8</v>
      </c>
      <c r="Q11" s="191">
        <v>9</v>
      </c>
      <c r="R11" s="163">
        <v>10</v>
      </c>
      <c r="S11" s="165">
        <v>4</v>
      </c>
      <c r="T11" s="176">
        <v>5</v>
      </c>
      <c r="U11" s="139" t="s">
        <v>155</v>
      </c>
      <c r="V11" s="192">
        <v>6</v>
      </c>
      <c r="W11" s="165">
        <v>7</v>
      </c>
      <c r="X11" s="163">
        <v>8</v>
      </c>
      <c r="Y11" s="191">
        <v>9</v>
      </c>
      <c r="Z11" s="163">
        <v>10</v>
      </c>
      <c r="AA11" s="165">
        <v>4</v>
      </c>
      <c r="AB11" s="176">
        <v>5</v>
      </c>
      <c r="AC11" s="139" t="s">
        <v>155</v>
      </c>
      <c r="AD11" s="192">
        <v>6</v>
      </c>
      <c r="AE11" s="165">
        <v>7</v>
      </c>
      <c r="AF11" s="163">
        <v>8</v>
      </c>
      <c r="AG11" s="191">
        <v>9</v>
      </c>
      <c r="AH11" s="163">
        <v>10</v>
      </c>
      <c r="AI11" s="135"/>
    </row>
    <row r="12" spans="2:35" s="140" customFormat="1" x14ac:dyDescent="0.25">
      <c r="B12" s="30" t="s">
        <v>54</v>
      </c>
      <c r="C12" s="31">
        <v>100</v>
      </c>
      <c r="D12" s="31" t="s">
        <v>55</v>
      </c>
      <c r="E12" s="31" t="s">
        <v>55</v>
      </c>
      <c r="F12" s="31" t="s">
        <v>55</v>
      </c>
      <c r="G12" s="31" t="s">
        <v>55</v>
      </c>
      <c r="H12" s="31" t="s">
        <v>55</v>
      </c>
      <c r="I12" s="31" t="s">
        <v>55</v>
      </c>
      <c r="J12" s="31" t="s">
        <v>55</v>
      </c>
      <c r="K12" s="141">
        <f>L12</f>
        <v>110900</v>
      </c>
      <c r="L12" s="31">
        <f>L20</f>
        <v>110900</v>
      </c>
      <c r="M12" s="141"/>
      <c r="N12" s="31"/>
      <c r="O12" s="31"/>
      <c r="P12" s="31"/>
      <c r="Q12" s="141"/>
      <c r="R12" s="31"/>
      <c r="S12" s="31"/>
      <c r="T12" s="31">
        <f>T20</f>
        <v>232500</v>
      </c>
      <c r="U12" s="31"/>
      <c r="V12" s="141"/>
      <c r="W12" s="31"/>
      <c r="X12" s="31"/>
      <c r="Y12" s="31"/>
      <c r="Z12" s="31"/>
      <c r="AA12" s="31"/>
      <c r="AB12" s="31">
        <f>AB20</f>
        <v>276500</v>
      </c>
      <c r="AC12" s="31"/>
      <c r="AD12" s="31"/>
      <c r="AE12" s="31"/>
      <c r="AF12" s="31"/>
      <c r="AG12" s="31"/>
      <c r="AH12" s="31"/>
      <c r="AI12" s="142"/>
    </row>
    <row r="13" spans="2:35" s="54" customFormat="1" x14ac:dyDescent="0.25">
      <c r="B13" s="27" t="s">
        <v>25</v>
      </c>
      <c r="C13" s="163"/>
      <c r="D13" s="163"/>
      <c r="E13" s="163"/>
      <c r="F13" s="163"/>
      <c r="G13" s="163"/>
      <c r="H13" s="163"/>
      <c r="I13" s="163"/>
      <c r="J13" s="163"/>
      <c r="K13" s="143"/>
      <c r="L13" s="163"/>
      <c r="M13" s="143"/>
      <c r="N13" s="143"/>
      <c r="O13" s="143"/>
      <c r="P13" s="143"/>
      <c r="Q13" s="143"/>
      <c r="R13" s="143"/>
      <c r="S13" s="143"/>
      <c r="T13" s="163"/>
      <c r="U13" s="143"/>
      <c r="V13" s="143"/>
      <c r="W13" s="143"/>
      <c r="X13" s="143"/>
      <c r="Y13" s="143"/>
      <c r="Z13" s="143"/>
      <c r="AA13" s="143"/>
      <c r="AB13" s="163"/>
      <c r="AC13" s="143"/>
      <c r="AD13" s="143"/>
      <c r="AE13" s="143"/>
      <c r="AF13" s="143"/>
      <c r="AG13" s="143"/>
      <c r="AH13" s="143"/>
      <c r="AI13" s="135"/>
    </row>
    <row r="14" spans="2:35" s="54" customFormat="1" x14ac:dyDescent="0.25">
      <c r="B14" s="27" t="s">
        <v>56</v>
      </c>
      <c r="C14" s="163">
        <v>110</v>
      </c>
      <c r="D14" s="163"/>
      <c r="E14" s="163"/>
      <c r="F14" s="163"/>
      <c r="G14" s="163"/>
      <c r="H14" s="163"/>
      <c r="I14" s="163"/>
      <c r="J14" s="163"/>
      <c r="K14" s="143"/>
      <c r="L14" s="163" t="s">
        <v>55</v>
      </c>
      <c r="M14" s="143"/>
      <c r="N14" s="143" t="s">
        <v>55</v>
      </c>
      <c r="O14" s="143" t="s">
        <v>55</v>
      </c>
      <c r="P14" s="143" t="s">
        <v>55</v>
      </c>
      <c r="Q14" s="143"/>
      <c r="R14" s="143" t="s">
        <v>55</v>
      </c>
      <c r="S14" s="143"/>
      <c r="T14" s="163" t="s">
        <v>55</v>
      </c>
      <c r="U14" s="143"/>
      <c r="V14" s="143" t="s">
        <v>55</v>
      </c>
      <c r="W14" s="143" t="s">
        <v>55</v>
      </c>
      <c r="X14" s="143" t="s">
        <v>55</v>
      </c>
      <c r="Y14" s="143"/>
      <c r="Z14" s="143" t="s">
        <v>55</v>
      </c>
      <c r="AA14" s="143"/>
      <c r="AB14" s="163" t="s">
        <v>55</v>
      </c>
      <c r="AC14" s="143"/>
      <c r="AD14" s="143" t="s">
        <v>55</v>
      </c>
      <c r="AE14" s="143" t="s">
        <v>55</v>
      </c>
      <c r="AF14" s="143" t="s">
        <v>55</v>
      </c>
      <c r="AG14" s="143"/>
      <c r="AH14" s="143" t="s">
        <v>55</v>
      </c>
      <c r="AI14" s="135"/>
    </row>
    <row r="15" spans="2:35" s="54" customFormat="1" x14ac:dyDescent="0.25">
      <c r="B15" s="27"/>
      <c r="C15" s="163"/>
      <c r="D15" s="163"/>
      <c r="E15" s="163"/>
      <c r="F15" s="163"/>
      <c r="G15" s="163"/>
      <c r="H15" s="163"/>
      <c r="I15" s="163"/>
      <c r="J15" s="163"/>
      <c r="K15" s="143"/>
      <c r="L15" s="163"/>
      <c r="M15" s="143"/>
      <c r="N15" s="143"/>
      <c r="O15" s="143"/>
      <c r="P15" s="143"/>
      <c r="Q15" s="143"/>
      <c r="R15" s="143"/>
      <c r="S15" s="143"/>
      <c r="T15" s="163"/>
      <c r="U15" s="143"/>
      <c r="V15" s="143"/>
      <c r="W15" s="143"/>
      <c r="X15" s="143"/>
      <c r="Y15" s="143"/>
      <c r="Z15" s="143"/>
      <c r="AA15" s="143"/>
      <c r="AB15" s="163"/>
      <c r="AC15" s="143"/>
      <c r="AD15" s="143"/>
      <c r="AE15" s="143"/>
      <c r="AF15" s="143"/>
      <c r="AG15" s="143"/>
      <c r="AH15" s="143"/>
      <c r="AI15" s="135"/>
    </row>
    <row r="16" spans="2:35" s="54" customFormat="1" x14ac:dyDescent="0.25">
      <c r="B16" s="73" t="s">
        <v>57</v>
      </c>
      <c r="C16" s="163">
        <v>120</v>
      </c>
      <c r="D16" s="52"/>
      <c r="E16" s="52"/>
      <c r="F16" s="52"/>
      <c r="G16" s="52"/>
      <c r="H16" s="52"/>
      <c r="I16" s="52"/>
      <c r="J16" s="52"/>
      <c r="K16" s="143"/>
      <c r="L16" s="52"/>
      <c r="M16" s="143"/>
      <c r="N16" s="143" t="s">
        <v>55</v>
      </c>
      <c r="O16" s="143" t="s">
        <v>55</v>
      </c>
      <c r="P16" s="143"/>
      <c r="Q16" s="143"/>
      <c r="R16" s="143"/>
      <c r="S16" s="143"/>
      <c r="T16" s="52"/>
      <c r="U16" s="143"/>
      <c r="V16" s="143" t="s">
        <v>55</v>
      </c>
      <c r="W16" s="143" t="s">
        <v>55</v>
      </c>
      <c r="X16" s="143"/>
      <c r="Y16" s="143"/>
      <c r="Z16" s="143"/>
      <c r="AA16" s="143"/>
      <c r="AB16" s="52"/>
      <c r="AC16" s="143"/>
      <c r="AD16" s="143" t="s">
        <v>55</v>
      </c>
      <c r="AE16" s="143" t="s">
        <v>55</v>
      </c>
      <c r="AF16" s="143"/>
      <c r="AG16" s="143"/>
      <c r="AH16" s="143"/>
      <c r="AI16" s="135"/>
    </row>
    <row r="17" spans="2:35" s="54" customFormat="1" ht="17.25" customHeight="1" x14ac:dyDescent="0.25">
      <c r="B17" s="63"/>
      <c r="C17" s="163"/>
      <c r="D17" s="52"/>
      <c r="E17" s="52"/>
      <c r="F17" s="52"/>
      <c r="G17" s="52"/>
      <c r="H17" s="52"/>
      <c r="I17" s="52"/>
      <c r="J17" s="52"/>
      <c r="K17" s="143"/>
      <c r="L17" s="52"/>
      <c r="M17" s="143"/>
      <c r="N17" s="143"/>
      <c r="O17" s="143"/>
      <c r="P17" s="143"/>
      <c r="Q17" s="143"/>
      <c r="R17" s="143"/>
      <c r="S17" s="143"/>
      <c r="T17" s="52"/>
      <c r="U17" s="143"/>
      <c r="V17" s="143"/>
      <c r="W17" s="143"/>
      <c r="X17" s="143"/>
      <c r="Y17" s="143"/>
      <c r="Z17" s="143"/>
      <c r="AA17" s="143"/>
      <c r="AB17" s="52"/>
      <c r="AC17" s="143"/>
      <c r="AD17" s="143"/>
      <c r="AE17" s="143"/>
      <c r="AF17" s="143"/>
      <c r="AG17" s="143"/>
      <c r="AH17" s="143"/>
      <c r="AI17" s="135"/>
    </row>
    <row r="18" spans="2:35" s="54" customFormat="1" ht="22.5" x14ac:dyDescent="0.25">
      <c r="B18" s="27" t="s">
        <v>58</v>
      </c>
      <c r="C18" s="163">
        <v>130</v>
      </c>
      <c r="D18" s="52"/>
      <c r="E18" s="52"/>
      <c r="F18" s="52"/>
      <c r="G18" s="52"/>
      <c r="H18" s="52"/>
      <c r="I18" s="52"/>
      <c r="J18" s="52"/>
      <c r="K18" s="143"/>
      <c r="L18" s="52" t="s">
        <v>55</v>
      </c>
      <c r="M18" s="143"/>
      <c r="N18" s="143" t="s">
        <v>55</v>
      </c>
      <c r="O18" s="143" t="s">
        <v>55</v>
      </c>
      <c r="P18" s="143" t="s">
        <v>55</v>
      </c>
      <c r="Q18" s="143"/>
      <c r="R18" s="143" t="s">
        <v>55</v>
      </c>
      <c r="S18" s="143"/>
      <c r="T18" s="52" t="s">
        <v>55</v>
      </c>
      <c r="U18" s="143"/>
      <c r="V18" s="143" t="s">
        <v>55</v>
      </c>
      <c r="W18" s="143" t="s">
        <v>55</v>
      </c>
      <c r="X18" s="143" t="s">
        <v>55</v>
      </c>
      <c r="Y18" s="143"/>
      <c r="Z18" s="143" t="s">
        <v>55</v>
      </c>
      <c r="AA18" s="143"/>
      <c r="AB18" s="52" t="s">
        <v>55</v>
      </c>
      <c r="AC18" s="143"/>
      <c r="AD18" s="143" t="s">
        <v>55</v>
      </c>
      <c r="AE18" s="143" t="s">
        <v>55</v>
      </c>
      <c r="AF18" s="143" t="s">
        <v>55</v>
      </c>
      <c r="AG18" s="143"/>
      <c r="AH18" s="143" t="s">
        <v>55</v>
      </c>
      <c r="AI18" s="135"/>
    </row>
    <row r="19" spans="2:35" s="54" customFormat="1" ht="57" thickBot="1" x14ac:dyDescent="0.3">
      <c r="B19" s="61" t="s">
        <v>59</v>
      </c>
      <c r="C19" s="163">
        <v>140</v>
      </c>
      <c r="D19" s="163"/>
      <c r="E19" s="163"/>
      <c r="F19" s="163"/>
      <c r="G19" s="163"/>
      <c r="H19" s="163"/>
      <c r="I19" s="163"/>
      <c r="J19" s="163"/>
      <c r="K19" s="143"/>
      <c r="L19" s="163" t="s">
        <v>55</v>
      </c>
      <c r="M19" s="143"/>
      <c r="N19" s="143" t="s">
        <v>55</v>
      </c>
      <c r="O19" s="143" t="s">
        <v>55</v>
      </c>
      <c r="P19" s="143" t="s">
        <v>55</v>
      </c>
      <c r="Q19" s="143"/>
      <c r="R19" s="143" t="s">
        <v>55</v>
      </c>
      <c r="S19" s="143"/>
      <c r="T19" s="163" t="s">
        <v>55</v>
      </c>
      <c r="U19" s="143"/>
      <c r="V19" s="143" t="s">
        <v>55</v>
      </c>
      <c r="W19" s="143" t="s">
        <v>55</v>
      </c>
      <c r="X19" s="143" t="s">
        <v>55</v>
      </c>
      <c r="Y19" s="143"/>
      <c r="Z19" s="143" t="s">
        <v>55</v>
      </c>
      <c r="AA19" s="143"/>
      <c r="AB19" s="163" t="s">
        <v>55</v>
      </c>
      <c r="AC19" s="143"/>
      <c r="AD19" s="143" t="s">
        <v>55</v>
      </c>
      <c r="AE19" s="143" t="s">
        <v>55</v>
      </c>
      <c r="AF19" s="143" t="s">
        <v>55</v>
      </c>
      <c r="AG19" s="143"/>
      <c r="AH19" s="143" t="s">
        <v>55</v>
      </c>
      <c r="AI19" s="135"/>
    </row>
    <row r="20" spans="2:35" s="54" customFormat="1" ht="23.25" thickBot="1" x14ac:dyDescent="0.3">
      <c r="B20" s="74" t="s">
        <v>60</v>
      </c>
      <c r="C20" s="163">
        <v>150</v>
      </c>
      <c r="D20" s="52"/>
      <c r="E20" s="52"/>
      <c r="F20" s="52"/>
      <c r="G20" s="52"/>
      <c r="H20" s="52"/>
      <c r="I20" s="52"/>
      <c r="J20" s="52"/>
      <c r="K20" s="143">
        <f>L20</f>
        <v>110900</v>
      </c>
      <c r="L20" s="52">
        <f>L24</f>
        <v>110900</v>
      </c>
      <c r="M20" s="143"/>
      <c r="N20" s="143"/>
      <c r="O20" s="143"/>
      <c r="P20" s="143" t="s">
        <v>55</v>
      </c>
      <c r="Q20" s="143" t="s">
        <v>55</v>
      </c>
      <c r="R20" s="143" t="s">
        <v>55</v>
      </c>
      <c r="S20" s="143"/>
      <c r="T20" s="52">
        <f>T24</f>
        <v>232500</v>
      </c>
      <c r="U20" s="143"/>
      <c r="V20" s="143"/>
      <c r="W20" s="143"/>
      <c r="X20" s="143" t="s">
        <v>55</v>
      </c>
      <c r="Y20" s="143" t="s">
        <v>55</v>
      </c>
      <c r="Z20" s="143" t="s">
        <v>55</v>
      </c>
      <c r="AA20" s="143"/>
      <c r="AB20" s="52">
        <f>AB24</f>
        <v>276500</v>
      </c>
      <c r="AC20" s="143"/>
      <c r="AD20" s="143"/>
      <c r="AE20" s="143"/>
      <c r="AF20" s="143" t="s">
        <v>55</v>
      </c>
      <c r="AG20" s="143" t="s">
        <v>55</v>
      </c>
      <c r="AH20" s="143" t="s">
        <v>55</v>
      </c>
      <c r="AI20" s="135"/>
    </row>
    <row r="21" spans="2:35" s="54" customFormat="1" x14ac:dyDescent="0.25">
      <c r="B21" s="27" t="s">
        <v>61</v>
      </c>
      <c r="C21" s="163">
        <v>160</v>
      </c>
      <c r="D21" s="163"/>
      <c r="E21" s="163"/>
      <c r="F21" s="163"/>
      <c r="G21" s="163"/>
      <c r="H21" s="163"/>
      <c r="I21" s="163"/>
      <c r="J21" s="163"/>
      <c r="K21" s="143"/>
      <c r="L21" s="163" t="s">
        <v>55</v>
      </c>
      <c r="M21" s="143"/>
      <c r="N21" s="143" t="s">
        <v>55</v>
      </c>
      <c r="O21" s="143" t="s">
        <v>55</v>
      </c>
      <c r="P21" s="143" t="s">
        <v>55</v>
      </c>
      <c r="Q21" s="143"/>
      <c r="R21" s="143"/>
      <c r="S21" s="143"/>
      <c r="T21" s="163" t="s">
        <v>55</v>
      </c>
      <c r="U21" s="143"/>
      <c r="V21" s="143" t="s">
        <v>55</v>
      </c>
      <c r="W21" s="143" t="s">
        <v>55</v>
      </c>
      <c r="X21" s="143" t="s">
        <v>55</v>
      </c>
      <c r="Y21" s="143"/>
      <c r="Z21" s="143"/>
      <c r="AA21" s="143"/>
      <c r="AB21" s="163" t="s">
        <v>55</v>
      </c>
      <c r="AC21" s="143"/>
      <c r="AD21" s="143" t="s">
        <v>55</v>
      </c>
      <c r="AE21" s="143" t="s">
        <v>55</v>
      </c>
      <c r="AF21" s="143" t="s">
        <v>55</v>
      </c>
      <c r="AG21" s="143"/>
      <c r="AH21" s="143"/>
      <c r="AI21" s="135"/>
    </row>
    <row r="22" spans="2:35" s="54" customFormat="1" x14ac:dyDescent="0.25">
      <c r="B22" s="27" t="s">
        <v>62</v>
      </c>
      <c r="C22" s="163">
        <v>180</v>
      </c>
      <c r="D22" s="163" t="s">
        <v>55</v>
      </c>
      <c r="E22" s="163" t="s">
        <v>55</v>
      </c>
      <c r="F22" s="163" t="s">
        <v>55</v>
      </c>
      <c r="G22" s="163" t="s">
        <v>55</v>
      </c>
      <c r="H22" s="163" t="s">
        <v>55</v>
      </c>
      <c r="I22" s="163" t="s">
        <v>55</v>
      </c>
      <c r="J22" s="163" t="s">
        <v>55</v>
      </c>
      <c r="K22" s="143"/>
      <c r="L22" s="163" t="s">
        <v>55</v>
      </c>
      <c r="M22" s="143"/>
      <c r="N22" s="143" t="s">
        <v>55</v>
      </c>
      <c r="O22" s="143" t="s">
        <v>55</v>
      </c>
      <c r="P22" s="143" t="s">
        <v>55</v>
      </c>
      <c r="Q22" s="143"/>
      <c r="R22" s="143" t="s">
        <v>55</v>
      </c>
      <c r="S22" s="143"/>
      <c r="T22" s="163" t="s">
        <v>55</v>
      </c>
      <c r="U22" s="143"/>
      <c r="V22" s="143" t="s">
        <v>55</v>
      </c>
      <c r="W22" s="143" t="s">
        <v>55</v>
      </c>
      <c r="X22" s="143" t="s">
        <v>55</v>
      </c>
      <c r="Y22" s="143"/>
      <c r="Z22" s="143" t="s">
        <v>55</v>
      </c>
      <c r="AA22" s="143"/>
      <c r="AB22" s="163" t="s">
        <v>55</v>
      </c>
      <c r="AC22" s="143"/>
      <c r="AD22" s="143" t="s">
        <v>55</v>
      </c>
      <c r="AE22" s="143" t="s">
        <v>55</v>
      </c>
      <c r="AF22" s="143" t="s">
        <v>55</v>
      </c>
      <c r="AG22" s="143"/>
      <c r="AH22" s="143" t="s">
        <v>55</v>
      </c>
      <c r="AI22" s="135"/>
    </row>
    <row r="23" spans="2:35" s="54" customFormat="1" x14ac:dyDescent="0.25">
      <c r="B23" s="27"/>
      <c r="C23" s="163"/>
      <c r="D23" s="163"/>
      <c r="E23" s="163"/>
      <c r="F23" s="163"/>
      <c r="G23" s="163"/>
      <c r="H23" s="163"/>
      <c r="I23" s="163"/>
      <c r="J23" s="163"/>
      <c r="K23" s="143"/>
      <c r="L23" s="163"/>
      <c r="M23" s="143"/>
      <c r="N23" s="143"/>
      <c r="O23" s="143"/>
      <c r="P23" s="143"/>
      <c r="Q23" s="143"/>
      <c r="R23" s="143"/>
      <c r="S23" s="143"/>
      <c r="T23" s="163"/>
      <c r="U23" s="143"/>
      <c r="V23" s="143"/>
      <c r="W23" s="143"/>
      <c r="X23" s="143"/>
      <c r="Y23" s="143"/>
      <c r="Z23" s="143"/>
      <c r="AA23" s="143"/>
      <c r="AB23" s="163"/>
      <c r="AC23" s="143"/>
      <c r="AD23" s="143"/>
      <c r="AE23" s="143"/>
      <c r="AF23" s="143"/>
      <c r="AG23" s="143"/>
      <c r="AH23" s="143"/>
      <c r="AI23" s="135"/>
    </row>
    <row r="24" spans="2:35" s="140" customFormat="1" x14ac:dyDescent="0.25">
      <c r="B24" s="30" t="s">
        <v>63</v>
      </c>
      <c r="C24" s="31">
        <v>200</v>
      </c>
      <c r="D24" s="31" t="s">
        <v>55</v>
      </c>
      <c r="E24" s="31" t="s">
        <v>55</v>
      </c>
      <c r="F24" s="31" t="s">
        <v>55</v>
      </c>
      <c r="G24" s="31" t="s">
        <v>55</v>
      </c>
      <c r="H24" s="31" t="s">
        <v>55</v>
      </c>
      <c r="I24" s="31" t="s">
        <v>55</v>
      </c>
      <c r="J24" s="31" t="s">
        <v>55</v>
      </c>
      <c r="K24" s="144">
        <f>K26+K36+K42+K48+K50+K52</f>
        <v>110900</v>
      </c>
      <c r="L24" s="31">
        <f t="shared" ref="L24:R24" si="0">L26+L36+L42+L48+L50+L52</f>
        <v>110900</v>
      </c>
      <c r="M24" s="144">
        <f t="shared" si="0"/>
        <v>0</v>
      </c>
      <c r="N24" s="144">
        <f t="shared" si="0"/>
        <v>0</v>
      </c>
      <c r="O24" s="144">
        <f t="shared" si="0"/>
        <v>0</v>
      </c>
      <c r="P24" s="144">
        <f t="shared" si="0"/>
        <v>0</v>
      </c>
      <c r="Q24" s="144">
        <f t="shared" si="0"/>
        <v>0</v>
      </c>
      <c r="R24" s="144">
        <f t="shared" si="0"/>
        <v>0</v>
      </c>
      <c r="S24" s="144">
        <f>S26+S36+S42+S48+S50+S52</f>
        <v>232500</v>
      </c>
      <c r="T24" s="31">
        <f t="shared" ref="T24:Z24" si="1">T26+T36+T42+T48+T50+T52</f>
        <v>232500</v>
      </c>
      <c r="U24" s="144">
        <f t="shared" si="1"/>
        <v>0</v>
      </c>
      <c r="V24" s="144">
        <f t="shared" si="1"/>
        <v>0</v>
      </c>
      <c r="W24" s="144">
        <f t="shared" si="1"/>
        <v>0</v>
      </c>
      <c r="X24" s="144">
        <f t="shared" si="1"/>
        <v>0</v>
      </c>
      <c r="Y24" s="144">
        <f t="shared" si="1"/>
        <v>0</v>
      </c>
      <c r="Z24" s="144">
        <f t="shared" si="1"/>
        <v>0</v>
      </c>
      <c r="AA24" s="144">
        <f>AA26+AA36+AA42+AA48+AA50+AA52</f>
        <v>276500</v>
      </c>
      <c r="AB24" s="31">
        <f t="shared" ref="AB24:AH24" si="2">AB26+AB36+AB42+AB48+AB50+AB52</f>
        <v>276500</v>
      </c>
      <c r="AC24" s="144">
        <f t="shared" si="2"/>
        <v>0</v>
      </c>
      <c r="AD24" s="144">
        <f t="shared" si="2"/>
        <v>0</v>
      </c>
      <c r="AE24" s="144">
        <f t="shared" si="2"/>
        <v>0</v>
      </c>
      <c r="AF24" s="144">
        <f t="shared" si="2"/>
        <v>0</v>
      </c>
      <c r="AG24" s="144">
        <f t="shared" si="2"/>
        <v>0</v>
      </c>
      <c r="AH24" s="144">
        <f t="shared" si="2"/>
        <v>0</v>
      </c>
      <c r="AI24" s="142" t="s">
        <v>169</v>
      </c>
    </row>
    <row r="25" spans="2:35" s="54" customFormat="1" x14ac:dyDescent="0.25">
      <c r="B25" s="27" t="s">
        <v>64</v>
      </c>
      <c r="C25" s="163"/>
      <c r="D25" s="163"/>
      <c r="E25" s="163"/>
      <c r="F25" s="163"/>
      <c r="G25" s="163"/>
      <c r="H25" s="163"/>
      <c r="I25" s="163"/>
      <c r="J25" s="163"/>
      <c r="K25" s="143"/>
      <c r="L25" s="163"/>
      <c r="M25" s="143"/>
      <c r="N25" s="143"/>
      <c r="O25" s="143"/>
      <c r="P25" s="143"/>
      <c r="Q25" s="143"/>
      <c r="R25" s="143"/>
      <c r="S25" s="143"/>
      <c r="T25" s="163"/>
      <c r="U25" s="143"/>
      <c r="V25" s="143"/>
      <c r="W25" s="143"/>
      <c r="X25" s="143"/>
      <c r="Y25" s="143"/>
      <c r="Z25" s="143"/>
      <c r="AA25" s="143"/>
      <c r="AB25" s="163"/>
      <c r="AC25" s="143"/>
      <c r="AD25" s="143"/>
      <c r="AE25" s="143"/>
      <c r="AF25" s="143"/>
      <c r="AG25" s="143"/>
      <c r="AH25" s="143"/>
      <c r="AI25" s="135"/>
    </row>
    <row r="26" spans="2:35" s="140" customFormat="1" x14ac:dyDescent="0.25">
      <c r="B26" s="75" t="s">
        <v>170</v>
      </c>
      <c r="C26" s="76">
        <v>210</v>
      </c>
      <c r="D26" s="76"/>
      <c r="E26" s="76"/>
      <c r="F26" s="76"/>
      <c r="G26" s="76"/>
      <c r="H26" s="76"/>
      <c r="I26" s="76"/>
      <c r="J26" s="76"/>
      <c r="K26" s="144">
        <f>K28+K31</f>
        <v>110900</v>
      </c>
      <c r="L26" s="76">
        <f t="shared" ref="L26:R26" si="3">L28+L31</f>
        <v>110900</v>
      </c>
      <c r="M26" s="144">
        <f t="shared" si="3"/>
        <v>0</v>
      </c>
      <c r="N26" s="144">
        <f t="shared" si="3"/>
        <v>0</v>
      </c>
      <c r="O26" s="144">
        <f t="shared" si="3"/>
        <v>0</v>
      </c>
      <c r="P26" s="144">
        <f t="shared" si="3"/>
        <v>0</v>
      </c>
      <c r="Q26" s="144">
        <f t="shared" si="3"/>
        <v>0</v>
      </c>
      <c r="R26" s="144">
        <f t="shared" si="3"/>
        <v>0</v>
      </c>
      <c r="S26" s="144">
        <f>S28+S31</f>
        <v>232500</v>
      </c>
      <c r="T26" s="76">
        <f t="shared" ref="T26:Z26" si="4">T28+T31</f>
        <v>232500</v>
      </c>
      <c r="U26" s="144">
        <f t="shared" si="4"/>
        <v>0</v>
      </c>
      <c r="V26" s="144">
        <f t="shared" si="4"/>
        <v>0</v>
      </c>
      <c r="W26" s="144">
        <f t="shared" si="4"/>
        <v>0</v>
      </c>
      <c r="X26" s="144">
        <f t="shared" si="4"/>
        <v>0</v>
      </c>
      <c r="Y26" s="144">
        <f t="shared" si="4"/>
        <v>0</v>
      </c>
      <c r="Z26" s="144">
        <f t="shared" si="4"/>
        <v>0</v>
      </c>
      <c r="AA26" s="144">
        <f>AA28+AA31</f>
        <v>276500</v>
      </c>
      <c r="AB26" s="76">
        <f t="shared" ref="AB26:AH26" si="5">AB28+AB31</f>
        <v>276500</v>
      </c>
      <c r="AC26" s="144">
        <f t="shared" si="5"/>
        <v>0</v>
      </c>
      <c r="AD26" s="144">
        <f t="shared" si="5"/>
        <v>0</v>
      </c>
      <c r="AE26" s="144">
        <f t="shared" si="5"/>
        <v>0</v>
      </c>
      <c r="AF26" s="144">
        <f t="shared" si="5"/>
        <v>0</v>
      </c>
      <c r="AG26" s="144">
        <f t="shared" si="5"/>
        <v>0</v>
      </c>
      <c r="AH26" s="144">
        <f t="shared" si="5"/>
        <v>0</v>
      </c>
      <c r="AI26" s="142" t="s">
        <v>171</v>
      </c>
    </row>
    <row r="27" spans="2:35" s="54" customFormat="1" x14ac:dyDescent="0.25">
      <c r="B27" s="77" t="s">
        <v>23</v>
      </c>
      <c r="C27" s="78"/>
      <c r="D27" s="78"/>
      <c r="E27" s="78"/>
      <c r="F27" s="78"/>
      <c r="G27" s="78"/>
      <c r="H27" s="78"/>
      <c r="I27" s="78"/>
      <c r="J27" s="78"/>
      <c r="K27" s="143"/>
      <c r="L27" s="78"/>
      <c r="M27" s="143"/>
      <c r="N27" s="143"/>
      <c r="O27" s="143"/>
      <c r="P27" s="143"/>
      <c r="Q27" s="143"/>
      <c r="R27" s="143"/>
      <c r="S27" s="143"/>
      <c r="T27" s="78"/>
      <c r="U27" s="143"/>
      <c r="V27" s="143"/>
      <c r="W27" s="143"/>
      <c r="X27" s="143"/>
      <c r="Y27" s="143"/>
      <c r="Z27" s="143"/>
      <c r="AA27" s="143"/>
      <c r="AB27" s="78"/>
      <c r="AC27" s="143"/>
      <c r="AD27" s="143"/>
      <c r="AE27" s="143"/>
      <c r="AF27" s="143"/>
      <c r="AG27" s="143"/>
      <c r="AH27" s="143"/>
      <c r="AI27" s="135"/>
    </row>
    <row r="28" spans="2:35" s="140" customFormat="1" ht="21" x14ac:dyDescent="0.25">
      <c r="B28" s="145" t="s">
        <v>172</v>
      </c>
      <c r="C28" s="146">
        <v>211</v>
      </c>
      <c r="D28" s="146">
        <v>907</v>
      </c>
      <c r="E28" s="193" t="s">
        <v>249</v>
      </c>
      <c r="F28" s="193" t="s">
        <v>250</v>
      </c>
      <c r="G28" s="193" t="s">
        <v>253</v>
      </c>
      <c r="H28" s="83"/>
      <c r="I28" s="83"/>
      <c r="J28" s="146"/>
      <c r="K28" s="147">
        <f>SUM(K29:K30)</f>
        <v>110900</v>
      </c>
      <c r="L28" s="146">
        <f t="shared" ref="L28:R28" si="6">SUM(L29:L30)</f>
        <v>110900</v>
      </c>
      <c r="M28" s="147">
        <f t="shared" si="6"/>
        <v>0</v>
      </c>
      <c r="N28" s="147">
        <f t="shared" si="6"/>
        <v>0</v>
      </c>
      <c r="O28" s="147">
        <f t="shared" si="6"/>
        <v>0</v>
      </c>
      <c r="P28" s="147">
        <f t="shared" si="6"/>
        <v>0</v>
      </c>
      <c r="Q28" s="147">
        <f t="shared" si="6"/>
        <v>0</v>
      </c>
      <c r="R28" s="147">
        <f t="shared" si="6"/>
        <v>0</v>
      </c>
      <c r="S28" s="147">
        <f>SUM(S29:S30)</f>
        <v>232500</v>
      </c>
      <c r="T28" s="146">
        <f t="shared" ref="T28:Z28" si="7">SUM(T29:T30)</f>
        <v>232500</v>
      </c>
      <c r="U28" s="147">
        <f t="shared" si="7"/>
        <v>0</v>
      </c>
      <c r="V28" s="147">
        <f t="shared" si="7"/>
        <v>0</v>
      </c>
      <c r="W28" s="147">
        <f t="shared" si="7"/>
        <v>0</v>
      </c>
      <c r="X28" s="147">
        <f t="shared" si="7"/>
        <v>0</v>
      </c>
      <c r="Y28" s="147">
        <f t="shared" si="7"/>
        <v>0</v>
      </c>
      <c r="Z28" s="147">
        <f t="shared" si="7"/>
        <v>0</v>
      </c>
      <c r="AA28" s="147">
        <f>SUM(AA29:AA30)</f>
        <v>276500</v>
      </c>
      <c r="AB28" s="146">
        <f t="shared" ref="AB28:AH28" si="8">SUM(AB29:AB30)</f>
        <v>276500</v>
      </c>
      <c r="AC28" s="147">
        <f t="shared" si="8"/>
        <v>0</v>
      </c>
      <c r="AD28" s="147">
        <f t="shared" si="8"/>
        <v>0</v>
      </c>
      <c r="AE28" s="147">
        <f t="shared" si="8"/>
        <v>0</v>
      </c>
      <c r="AF28" s="147">
        <f t="shared" si="8"/>
        <v>0</v>
      </c>
      <c r="AG28" s="147">
        <f t="shared" si="8"/>
        <v>0</v>
      </c>
      <c r="AH28" s="147">
        <f t="shared" si="8"/>
        <v>0</v>
      </c>
      <c r="AI28" s="142" t="s">
        <v>171</v>
      </c>
    </row>
    <row r="29" spans="2:35" s="148" customFormat="1" x14ac:dyDescent="0.25">
      <c r="B29" s="149" t="s">
        <v>173</v>
      </c>
      <c r="C29" s="150"/>
      <c r="D29" s="150"/>
      <c r="E29" s="150"/>
      <c r="F29" s="150"/>
      <c r="G29" s="150"/>
      <c r="H29" s="150">
        <v>111</v>
      </c>
      <c r="I29" s="150">
        <v>211</v>
      </c>
      <c r="J29" s="150"/>
      <c r="K29" s="151">
        <f>L29</f>
        <v>85177</v>
      </c>
      <c r="L29" s="150">
        <v>85177</v>
      </c>
      <c r="M29" s="151"/>
      <c r="N29" s="151"/>
      <c r="O29" s="151"/>
      <c r="P29" s="151"/>
      <c r="Q29" s="151"/>
      <c r="R29" s="151"/>
      <c r="S29" s="151">
        <f>T29</f>
        <v>178571</v>
      </c>
      <c r="T29" s="150">
        <v>178571</v>
      </c>
      <c r="U29" s="151"/>
      <c r="V29" s="151"/>
      <c r="W29" s="151"/>
      <c r="X29" s="151"/>
      <c r="Y29" s="151"/>
      <c r="Z29" s="151"/>
      <c r="AA29" s="151">
        <f>AB29</f>
        <v>212366</v>
      </c>
      <c r="AB29" s="150">
        <v>212366</v>
      </c>
      <c r="AC29" s="151"/>
      <c r="AD29" s="151"/>
      <c r="AE29" s="151"/>
      <c r="AF29" s="151"/>
      <c r="AG29" s="151"/>
      <c r="AH29" s="151"/>
      <c r="AI29" s="152"/>
    </row>
    <row r="30" spans="2:35" s="148" customFormat="1" ht="45" customHeight="1" x14ac:dyDescent="0.25">
      <c r="B30" s="149" t="s">
        <v>174</v>
      </c>
      <c r="C30" s="150"/>
      <c r="D30" s="150"/>
      <c r="E30" s="150"/>
      <c r="F30" s="150"/>
      <c r="G30" s="150"/>
      <c r="H30" s="150">
        <v>119</v>
      </c>
      <c r="I30" s="150">
        <v>213</v>
      </c>
      <c r="J30" s="150"/>
      <c r="K30" s="151">
        <f>L30</f>
        <v>25723</v>
      </c>
      <c r="L30" s="150">
        <v>25723</v>
      </c>
      <c r="M30" s="151"/>
      <c r="N30" s="151"/>
      <c r="O30" s="151"/>
      <c r="P30" s="151"/>
      <c r="Q30" s="151"/>
      <c r="R30" s="151"/>
      <c r="S30" s="151">
        <f>T30</f>
        <v>53929</v>
      </c>
      <c r="T30" s="150">
        <v>53929</v>
      </c>
      <c r="U30" s="151"/>
      <c r="V30" s="151"/>
      <c r="W30" s="151"/>
      <c r="X30" s="151"/>
      <c r="Y30" s="151"/>
      <c r="Z30" s="151"/>
      <c r="AA30" s="151">
        <f>AB30</f>
        <v>64134</v>
      </c>
      <c r="AB30" s="150">
        <v>64134</v>
      </c>
      <c r="AC30" s="151"/>
      <c r="AD30" s="151"/>
      <c r="AE30" s="151"/>
      <c r="AF30" s="151"/>
      <c r="AG30" s="151"/>
      <c r="AH30" s="151"/>
      <c r="AI30" s="152"/>
    </row>
    <row r="31" spans="2:35" s="153" customFormat="1" ht="24" customHeight="1" x14ac:dyDescent="0.25">
      <c r="B31" s="145" t="s">
        <v>175</v>
      </c>
      <c r="C31" s="154"/>
      <c r="D31" s="154"/>
      <c r="E31" s="154"/>
      <c r="F31" s="154"/>
      <c r="G31" s="154"/>
      <c r="H31" s="154"/>
      <c r="I31" s="154"/>
      <c r="J31" s="154"/>
      <c r="K31" s="147">
        <f>SUM(K32:K35)</f>
        <v>0</v>
      </c>
      <c r="L31" s="154">
        <f t="shared" ref="L31:R31" si="9">SUM(L32:L35)</f>
        <v>0</v>
      </c>
      <c r="M31" s="147">
        <f t="shared" si="9"/>
        <v>0</v>
      </c>
      <c r="N31" s="147">
        <f t="shared" si="9"/>
        <v>0</v>
      </c>
      <c r="O31" s="147">
        <f t="shared" si="9"/>
        <v>0</v>
      </c>
      <c r="P31" s="147">
        <f t="shared" si="9"/>
        <v>0</v>
      </c>
      <c r="Q31" s="147">
        <f t="shared" si="9"/>
        <v>0</v>
      </c>
      <c r="R31" s="147">
        <f t="shared" si="9"/>
        <v>0</v>
      </c>
      <c r="S31" s="147">
        <f>SUM(S32:S35)</f>
        <v>0</v>
      </c>
      <c r="T31" s="154">
        <f t="shared" ref="T31:Z31" si="10">SUM(T32:T35)</f>
        <v>0</v>
      </c>
      <c r="U31" s="147">
        <f t="shared" si="10"/>
        <v>0</v>
      </c>
      <c r="V31" s="147">
        <f t="shared" si="10"/>
        <v>0</v>
      </c>
      <c r="W31" s="147">
        <f t="shared" si="10"/>
        <v>0</v>
      </c>
      <c r="X31" s="147">
        <f t="shared" si="10"/>
        <v>0</v>
      </c>
      <c r="Y31" s="147">
        <f t="shared" si="10"/>
        <v>0</v>
      </c>
      <c r="Z31" s="147">
        <f t="shared" si="10"/>
        <v>0</v>
      </c>
      <c r="AA31" s="147">
        <f>SUM(AA32:AA35)</f>
        <v>0</v>
      </c>
      <c r="AB31" s="154">
        <f t="shared" ref="AB31:AH31" si="11">SUM(AB32:AB35)</f>
        <v>0</v>
      </c>
      <c r="AC31" s="147">
        <f t="shared" si="11"/>
        <v>0</v>
      </c>
      <c r="AD31" s="147">
        <f t="shared" si="11"/>
        <v>0</v>
      </c>
      <c r="AE31" s="147">
        <f t="shared" si="11"/>
        <v>0</v>
      </c>
      <c r="AF31" s="147">
        <f t="shared" si="11"/>
        <v>0</v>
      </c>
      <c r="AG31" s="147">
        <f t="shared" si="11"/>
        <v>0</v>
      </c>
      <c r="AH31" s="147">
        <f t="shared" si="11"/>
        <v>0</v>
      </c>
      <c r="AI31" s="155"/>
    </row>
    <row r="32" spans="2:35" s="148" customFormat="1" ht="45" x14ac:dyDescent="0.25">
      <c r="B32" s="149" t="s">
        <v>176</v>
      </c>
      <c r="C32" s="150"/>
      <c r="D32" s="150"/>
      <c r="E32" s="150"/>
      <c r="F32" s="150"/>
      <c r="G32" s="150"/>
      <c r="H32" s="150">
        <v>112</v>
      </c>
      <c r="I32" s="150">
        <v>212</v>
      </c>
      <c r="J32" s="150"/>
      <c r="K32" s="151"/>
      <c r="L32" s="150"/>
      <c r="M32" s="151"/>
      <c r="N32" s="151"/>
      <c r="O32" s="151"/>
      <c r="P32" s="151"/>
      <c r="Q32" s="151"/>
      <c r="R32" s="151"/>
      <c r="S32" s="151"/>
      <c r="T32" s="150"/>
      <c r="U32" s="151"/>
      <c r="V32" s="151"/>
      <c r="W32" s="151"/>
      <c r="X32" s="151"/>
      <c r="Y32" s="151"/>
      <c r="Z32" s="151"/>
      <c r="AA32" s="151"/>
      <c r="AB32" s="150"/>
      <c r="AC32" s="151"/>
      <c r="AD32" s="151"/>
      <c r="AE32" s="151"/>
      <c r="AF32" s="151"/>
      <c r="AG32" s="151"/>
      <c r="AH32" s="151"/>
      <c r="AI32" s="152"/>
    </row>
    <row r="33" spans="2:35" s="148" customFormat="1" ht="33.75" x14ac:dyDescent="0.25">
      <c r="B33" s="149" t="s">
        <v>177</v>
      </c>
      <c r="C33" s="150"/>
      <c r="D33" s="150"/>
      <c r="E33" s="150"/>
      <c r="F33" s="150"/>
      <c r="G33" s="150"/>
      <c r="H33" s="150">
        <v>112</v>
      </c>
      <c r="I33" s="150">
        <v>222</v>
      </c>
      <c r="J33" s="150"/>
      <c r="K33" s="151"/>
      <c r="L33" s="150"/>
      <c r="M33" s="151"/>
      <c r="N33" s="151"/>
      <c r="O33" s="151"/>
      <c r="P33" s="151"/>
      <c r="Q33" s="151"/>
      <c r="R33" s="151"/>
      <c r="S33" s="151"/>
      <c r="T33" s="150"/>
      <c r="U33" s="151"/>
      <c r="V33" s="151"/>
      <c r="W33" s="151"/>
      <c r="X33" s="151"/>
      <c r="Y33" s="151"/>
      <c r="Z33" s="151"/>
      <c r="AA33" s="151"/>
      <c r="AB33" s="150"/>
      <c r="AC33" s="151"/>
      <c r="AD33" s="151"/>
      <c r="AE33" s="151"/>
      <c r="AF33" s="151"/>
      <c r="AG33" s="151"/>
      <c r="AH33" s="151"/>
      <c r="AI33" s="152"/>
    </row>
    <row r="34" spans="2:35" s="148" customFormat="1" ht="56.25" x14ac:dyDescent="0.25">
      <c r="B34" s="149" t="s">
        <v>178</v>
      </c>
      <c r="C34" s="150"/>
      <c r="D34" s="150"/>
      <c r="E34" s="150"/>
      <c r="F34" s="150"/>
      <c r="G34" s="150"/>
      <c r="H34" s="150">
        <v>112</v>
      </c>
      <c r="I34" s="150">
        <v>226</v>
      </c>
      <c r="J34" s="150" t="s">
        <v>129</v>
      </c>
      <c r="K34" s="151"/>
      <c r="L34" s="150"/>
      <c r="M34" s="151"/>
      <c r="N34" s="151"/>
      <c r="O34" s="151"/>
      <c r="P34" s="151"/>
      <c r="Q34" s="151"/>
      <c r="R34" s="151"/>
      <c r="S34" s="151"/>
      <c r="T34" s="150"/>
      <c r="U34" s="151"/>
      <c r="V34" s="151"/>
      <c r="W34" s="151"/>
      <c r="X34" s="151"/>
      <c r="Y34" s="151"/>
      <c r="Z34" s="151"/>
      <c r="AA34" s="151"/>
      <c r="AB34" s="150"/>
      <c r="AC34" s="151"/>
      <c r="AD34" s="151"/>
      <c r="AE34" s="151"/>
      <c r="AF34" s="151"/>
      <c r="AG34" s="151"/>
      <c r="AH34" s="151"/>
      <c r="AI34" s="152"/>
    </row>
    <row r="35" spans="2:35" s="54" customFormat="1" x14ac:dyDescent="0.25">
      <c r="B35" s="79"/>
      <c r="C35" s="78"/>
      <c r="D35" s="78"/>
      <c r="E35" s="78"/>
      <c r="F35" s="78"/>
      <c r="G35" s="78"/>
      <c r="H35" s="78"/>
      <c r="I35" s="78"/>
      <c r="J35" s="78"/>
      <c r="K35" s="143"/>
      <c r="L35" s="78"/>
      <c r="M35" s="143"/>
      <c r="N35" s="143"/>
      <c r="O35" s="143"/>
      <c r="P35" s="143"/>
      <c r="Q35" s="143"/>
      <c r="R35" s="143"/>
      <c r="S35" s="143"/>
      <c r="T35" s="78"/>
      <c r="U35" s="143"/>
      <c r="V35" s="143"/>
      <c r="W35" s="143"/>
      <c r="X35" s="143"/>
      <c r="Y35" s="143"/>
      <c r="Z35" s="143"/>
      <c r="AA35" s="143"/>
      <c r="AB35" s="78"/>
      <c r="AC35" s="143"/>
      <c r="AD35" s="143"/>
      <c r="AE35" s="143"/>
      <c r="AF35" s="143"/>
      <c r="AG35" s="143"/>
      <c r="AH35" s="143"/>
      <c r="AI35" s="135"/>
    </row>
    <row r="36" spans="2:35" s="140" customFormat="1" ht="21" x14ac:dyDescent="0.25">
      <c r="B36" s="75" t="s">
        <v>179</v>
      </c>
      <c r="C36" s="80">
        <v>220</v>
      </c>
      <c r="D36" s="80"/>
      <c r="E36" s="80"/>
      <c r="F36" s="80"/>
      <c r="G36" s="80"/>
      <c r="H36" s="80"/>
      <c r="I36" s="80"/>
      <c r="J36" s="80"/>
      <c r="K36" s="144">
        <f>SUM(K38:K41)</f>
        <v>0</v>
      </c>
      <c r="L36" s="80">
        <f t="shared" ref="L36:R36" si="12">SUM(L38:L41)</f>
        <v>0</v>
      </c>
      <c r="M36" s="144">
        <f t="shared" si="12"/>
        <v>0</v>
      </c>
      <c r="N36" s="144">
        <f t="shared" si="12"/>
        <v>0</v>
      </c>
      <c r="O36" s="144">
        <f t="shared" si="12"/>
        <v>0</v>
      </c>
      <c r="P36" s="144">
        <f t="shared" si="12"/>
        <v>0</v>
      </c>
      <c r="Q36" s="144">
        <f t="shared" si="12"/>
        <v>0</v>
      </c>
      <c r="R36" s="144">
        <f t="shared" si="12"/>
        <v>0</v>
      </c>
      <c r="S36" s="144">
        <f>SUM(S38:S41)</f>
        <v>0</v>
      </c>
      <c r="T36" s="80">
        <f t="shared" ref="T36:Z36" si="13">SUM(T38:T41)</f>
        <v>0</v>
      </c>
      <c r="U36" s="144">
        <f t="shared" si="13"/>
        <v>0</v>
      </c>
      <c r="V36" s="144">
        <f t="shared" si="13"/>
        <v>0</v>
      </c>
      <c r="W36" s="144">
        <f t="shared" si="13"/>
        <v>0</v>
      </c>
      <c r="X36" s="144">
        <f t="shared" si="13"/>
        <v>0</v>
      </c>
      <c r="Y36" s="144">
        <f t="shared" si="13"/>
        <v>0</v>
      </c>
      <c r="Z36" s="144">
        <f t="shared" si="13"/>
        <v>0</v>
      </c>
      <c r="AA36" s="144">
        <f>SUM(AA38:AA41)</f>
        <v>0</v>
      </c>
      <c r="AB36" s="80">
        <f t="shared" ref="AB36:AH36" si="14">SUM(AB38:AB41)</f>
        <v>0</v>
      </c>
      <c r="AC36" s="144">
        <f t="shared" si="14"/>
        <v>0</v>
      </c>
      <c r="AD36" s="144">
        <f t="shared" si="14"/>
        <v>0</v>
      </c>
      <c r="AE36" s="144">
        <f t="shared" si="14"/>
        <v>0</v>
      </c>
      <c r="AF36" s="144">
        <f t="shared" si="14"/>
        <v>0</v>
      </c>
      <c r="AG36" s="144">
        <f t="shared" si="14"/>
        <v>0</v>
      </c>
      <c r="AH36" s="144">
        <f t="shared" si="14"/>
        <v>0</v>
      </c>
      <c r="AI36" s="142" t="s">
        <v>180</v>
      </c>
    </row>
    <row r="37" spans="2:35" s="54" customFormat="1" x14ac:dyDescent="0.25">
      <c r="B37" s="79" t="s">
        <v>23</v>
      </c>
      <c r="C37" s="81"/>
      <c r="D37" s="81"/>
      <c r="E37" s="81"/>
      <c r="F37" s="81"/>
      <c r="G37" s="81"/>
      <c r="H37" s="81"/>
      <c r="I37" s="81"/>
      <c r="J37" s="81"/>
      <c r="K37" s="143"/>
      <c r="L37" s="81"/>
      <c r="M37" s="143"/>
      <c r="N37" s="143"/>
      <c r="O37" s="143"/>
      <c r="P37" s="143"/>
      <c r="Q37" s="143"/>
      <c r="R37" s="143"/>
      <c r="S37" s="143"/>
      <c r="T37" s="81"/>
      <c r="U37" s="143"/>
      <c r="V37" s="143"/>
      <c r="W37" s="143"/>
      <c r="X37" s="143"/>
      <c r="Y37" s="143"/>
      <c r="Z37" s="143"/>
      <c r="AA37" s="143"/>
      <c r="AB37" s="81"/>
      <c r="AC37" s="143"/>
      <c r="AD37" s="143"/>
      <c r="AE37" s="143"/>
      <c r="AF37" s="143"/>
      <c r="AG37" s="143"/>
      <c r="AH37" s="143"/>
      <c r="AI37" s="135"/>
    </row>
    <row r="38" spans="2:35" s="156" customFormat="1" ht="50.25" customHeight="1" x14ac:dyDescent="0.25">
      <c r="B38" s="79" t="s">
        <v>181</v>
      </c>
      <c r="C38" s="78"/>
      <c r="D38" s="78"/>
      <c r="E38" s="78"/>
      <c r="F38" s="78"/>
      <c r="G38" s="78"/>
      <c r="H38" s="78">
        <v>321</v>
      </c>
      <c r="I38" s="78">
        <v>264</v>
      </c>
      <c r="J38" s="78"/>
      <c r="K38" s="143"/>
      <c r="L38" s="78"/>
      <c r="M38" s="143"/>
      <c r="N38" s="143"/>
      <c r="O38" s="143"/>
      <c r="P38" s="143"/>
      <c r="Q38" s="143"/>
      <c r="R38" s="143"/>
      <c r="S38" s="143"/>
      <c r="T38" s="78"/>
      <c r="U38" s="143"/>
      <c r="V38" s="143"/>
      <c r="W38" s="143"/>
      <c r="X38" s="143"/>
      <c r="Y38" s="143"/>
      <c r="Z38" s="143"/>
      <c r="AA38" s="143"/>
      <c r="AB38" s="78"/>
      <c r="AC38" s="143"/>
      <c r="AD38" s="143"/>
      <c r="AE38" s="143"/>
      <c r="AF38" s="143"/>
      <c r="AG38" s="143"/>
      <c r="AH38" s="143"/>
      <c r="AI38" s="135"/>
    </row>
    <row r="39" spans="2:35" s="156" customFormat="1" ht="95.25" customHeight="1" x14ac:dyDescent="0.25">
      <c r="B39" s="79" t="s">
        <v>182</v>
      </c>
      <c r="C39" s="78"/>
      <c r="D39" s="78"/>
      <c r="E39" s="78"/>
      <c r="F39" s="78"/>
      <c r="G39" s="78"/>
      <c r="H39" s="78">
        <v>111</v>
      </c>
      <c r="I39" s="78">
        <v>266</v>
      </c>
      <c r="J39" s="78" t="s">
        <v>259</v>
      </c>
      <c r="K39" s="143"/>
      <c r="L39" s="78"/>
      <c r="M39" s="143"/>
      <c r="N39" s="143"/>
      <c r="O39" s="143"/>
      <c r="P39" s="143"/>
      <c r="Q39" s="143"/>
      <c r="R39" s="143"/>
      <c r="S39" s="143"/>
      <c r="T39" s="78"/>
      <c r="U39" s="143"/>
      <c r="V39" s="143"/>
      <c r="W39" s="143"/>
      <c r="X39" s="143"/>
      <c r="Y39" s="143"/>
      <c r="Z39" s="143"/>
      <c r="AA39" s="143"/>
      <c r="AB39" s="78"/>
      <c r="AC39" s="143"/>
      <c r="AD39" s="143"/>
      <c r="AE39" s="143"/>
      <c r="AF39" s="143"/>
      <c r="AG39" s="143"/>
      <c r="AH39" s="143"/>
      <c r="AI39" s="135"/>
    </row>
    <row r="40" spans="2:35" s="156" customFormat="1" ht="50.25" customHeight="1" x14ac:dyDescent="0.25">
      <c r="B40" s="79" t="s">
        <v>182</v>
      </c>
      <c r="C40" s="78"/>
      <c r="D40" s="78"/>
      <c r="E40" s="78"/>
      <c r="F40" s="78"/>
      <c r="G40" s="78"/>
      <c r="H40" s="78">
        <v>119</v>
      </c>
      <c r="I40" s="78">
        <v>266</v>
      </c>
      <c r="J40" s="78"/>
      <c r="K40" s="143"/>
      <c r="L40" s="78"/>
      <c r="M40" s="143"/>
      <c r="N40" s="143"/>
      <c r="O40" s="143"/>
      <c r="P40" s="143"/>
      <c r="Q40" s="143"/>
      <c r="R40" s="143"/>
      <c r="S40" s="143"/>
      <c r="T40" s="78"/>
      <c r="U40" s="143"/>
      <c r="V40" s="143"/>
      <c r="W40" s="143"/>
      <c r="X40" s="143"/>
      <c r="Y40" s="143"/>
      <c r="Z40" s="143"/>
      <c r="AA40" s="143"/>
      <c r="AB40" s="78"/>
      <c r="AC40" s="143"/>
      <c r="AD40" s="143"/>
      <c r="AE40" s="143"/>
      <c r="AF40" s="143"/>
      <c r="AG40" s="143"/>
      <c r="AH40" s="143"/>
      <c r="AI40" s="135"/>
    </row>
    <row r="41" spans="2:35" s="54" customFormat="1" x14ac:dyDescent="0.25">
      <c r="B41" s="79"/>
      <c r="C41" s="81"/>
      <c r="D41" s="81"/>
      <c r="E41" s="81"/>
      <c r="F41" s="81"/>
      <c r="G41" s="81"/>
      <c r="H41" s="81"/>
      <c r="I41" s="81"/>
      <c r="J41" s="81"/>
      <c r="K41" s="143"/>
      <c r="L41" s="81"/>
      <c r="M41" s="143"/>
      <c r="N41" s="143"/>
      <c r="O41" s="143"/>
      <c r="P41" s="143"/>
      <c r="Q41" s="143"/>
      <c r="R41" s="143"/>
      <c r="S41" s="143"/>
      <c r="T41" s="81"/>
      <c r="U41" s="143"/>
      <c r="V41" s="143"/>
      <c r="W41" s="143"/>
      <c r="X41" s="143"/>
      <c r="Y41" s="143"/>
      <c r="Z41" s="143"/>
      <c r="AA41" s="143"/>
      <c r="AB41" s="81"/>
      <c r="AC41" s="143"/>
      <c r="AD41" s="143"/>
      <c r="AE41" s="143"/>
      <c r="AF41" s="143"/>
      <c r="AG41" s="143"/>
      <c r="AH41" s="143"/>
      <c r="AI41" s="135"/>
    </row>
    <row r="42" spans="2:35" s="140" customFormat="1" ht="21" x14ac:dyDescent="0.25">
      <c r="B42" s="75" t="s">
        <v>183</v>
      </c>
      <c r="C42" s="80">
        <v>230</v>
      </c>
      <c r="D42" s="80"/>
      <c r="E42" s="80"/>
      <c r="F42" s="80"/>
      <c r="G42" s="80"/>
      <c r="H42" s="80"/>
      <c r="I42" s="80"/>
      <c r="J42" s="80"/>
      <c r="K42" s="144">
        <f>SUM(K44:K47)</f>
        <v>0</v>
      </c>
      <c r="L42" s="80">
        <f t="shared" ref="L42:R42" si="15">SUM(L44:L47)</f>
        <v>0</v>
      </c>
      <c r="M42" s="144">
        <f t="shared" si="15"/>
        <v>0</v>
      </c>
      <c r="N42" s="144">
        <f t="shared" si="15"/>
        <v>0</v>
      </c>
      <c r="O42" s="144">
        <f t="shared" si="15"/>
        <v>0</v>
      </c>
      <c r="P42" s="144">
        <f t="shared" si="15"/>
        <v>0</v>
      </c>
      <c r="Q42" s="144">
        <f t="shared" si="15"/>
        <v>0</v>
      </c>
      <c r="R42" s="144">
        <f t="shared" si="15"/>
        <v>0</v>
      </c>
      <c r="S42" s="144">
        <f>SUM(S44:S47)</f>
        <v>0</v>
      </c>
      <c r="T42" s="80">
        <f t="shared" ref="T42:Z42" si="16">SUM(T44:T47)</f>
        <v>0</v>
      </c>
      <c r="U42" s="144">
        <f t="shared" si="16"/>
        <v>0</v>
      </c>
      <c r="V42" s="144">
        <f t="shared" si="16"/>
        <v>0</v>
      </c>
      <c r="W42" s="144">
        <f t="shared" si="16"/>
        <v>0</v>
      </c>
      <c r="X42" s="144">
        <f t="shared" si="16"/>
        <v>0</v>
      </c>
      <c r="Y42" s="144">
        <f t="shared" si="16"/>
        <v>0</v>
      </c>
      <c r="Z42" s="144">
        <f t="shared" si="16"/>
        <v>0</v>
      </c>
      <c r="AA42" s="144">
        <f>SUM(AA44:AA47)</f>
        <v>0</v>
      </c>
      <c r="AB42" s="80">
        <f t="shared" ref="AB42:AH42" si="17">SUM(AB44:AB47)</f>
        <v>0</v>
      </c>
      <c r="AC42" s="144">
        <f t="shared" si="17"/>
        <v>0</v>
      </c>
      <c r="AD42" s="144">
        <f t="shared" si="17"/>
        <v>0</v>
      </c>
      <c r="AE42" s="144">
        <f t="shared" si="17"/>
        <v>0</v>
      </c>
      <c r="AF42" s="144">
        <f t="shared" si="17"/>
        <v>0</v>
      </c>
      <c r="AG42" s="144">
        <f t="shared" si="17"/>
        <v>0</v>
      </c>
      <c r="AH42" s="144">
        <f t="shared" si="17"/>
        <v>0</v>
      </c>
      <c r="AI42" s="142" t="s">
        <v>184</v>
      </c>
    </row>
    <row r="43" spans="2:35" s="54" customFormat="1" x14ac:dyDescent="0.25">
      <c r="B43" s="79" t="s">
        <v>23</v>
      </c>
      <c r="C43" s="81"/>
      <c r="D43" s="81"/>
      <c r="E43" s="81"/>
      <c r="F43" s="81"/>
      <c r="G43" s="81"/>
      <c r="H43" s="81"/>
      <c r="I43" s="81"/>
      <c r="J43" s="81"/>
      <c r="K43" s="143"/>
      <c r="L43" s="81"/>
      <c r="M43" s="143"/>
      <c r="N43" s="143"/>
      <c r="O43" s="143"/>
      <c r="P43" s="143"/>
      <c r="Q43" s="143"/>
      <c r="R43" s="143"/>
      <c r="S43" s="143"/>
      <c r="T43" s="81"/>
      <c r="U43" s="143"/>
      <c r="V43" s="143"/>
      <c r="W43" s="143"/>
      <c r="X43" s="143"/>
      <c r="Y43" s="143"/>
      <c r="Z43" s="143"/>
      <c r="AA43" s="143"/>
      <c r="AB43" s="81"/>
      <c r="AC43" s="143"/>
      <c r="AD43" s="143"/>
      <c r="AE43" s="143"/>
      <c r="AF43" s="143"/>
      <c r="AG43" s="143"/>
      <c r="AH43" s="143"/>
      <c r="AI43" s="135"/>
    </row>
    <row r="44" spans="2:35" s="54" customFormat="1" ht="27" customHeight="1" x14ac:dyDescent="0.25">
      <c r="B44" s="79" t="s">
        <v>185</v>
      </c>
      <c r="C44" s="81"/>
      <c r="D44" s="81"/>
      <c r="E44" s="81"/>
      <c r="F44" s="81"/>
      <c r="G44" s="81"/>
      <c r="H44" s="81">
        <v>851</v>
      </c>
      <c r="I44" s="81">
        <v>291</v>
      </c>
      <c r="J44" s="81"/>
      <c r="K44" s="143"/>
      <c r="L44" s="81"/>
      <c r="M44" s="143"/>
      <c r="N44" s="143"/>
      <c r="O44" s="143"/>
      <c r="P44" s="143"/>
      <c r="Q44" s="143"/>
      <c r="R44" s="143"/>
      <c r="S44" s="143"/>
      <c r="T44" s="81"/>
      <c r="U44" s="143"/>
      <c r="V44" s="143"/>
      <c r="W44" s="143"/>
      <c r="X44" s="143"/>
      <c r="Y44" s="143"/>
      <c r="Z44" s="143"/>
      <c r="AA44" s="143"/>
      <c r="AB44" s="81"/>
      <c r="AC44" s="143"/>
      <c r="AD44" s="143"/>
      <c r="AE44" s="143"/>
      <c r="AF44" s="143"/>
      <c r="AG44" s="143"/>
      <c r="AH44" s="143"/>
      <c r="AI44" s="135"/>
    </row>
    <row r="45" spans="2:35" s="54" customFormat="1" ht="24" customHeight="1" x14ac:dyDescent="0.25">
      <c r="B45" s="79" t="s">
        <v>186</v>
      </c>
      <c r="C45" s="81"/>
      <c r="D45" s="81"/>
      <c r="E45" s="81"/>
      <c r="F45" s="81"/>
      <c r="G45" s="81"/>
      <c r="H45" s="81">
        <v>852</v>
      </c>
      <c r="I45" s="81">
        <v>291</v>
      </c>
      <c r="J45" s="81"/>
      <c r="K45" s="143"/>
      <c r="L45" s="81"/>
      <c r="M45" s="143"/>
      <c r="N45" s="143"/>
      <c r="O45" s="143"/>
      <c r="P45" s="143"/>
      <c r="Q45" s="143"/>
      <c r="R45" s="143"/>
      <c r="S45" s="143"/>
      <c r="T45" s="81"/>
      <c r="U45" s="143"/>
      <c r="V45" s="143"/>
      <c r="W45" s="143"/>
      <c r="X45" s="143"/>
      <c r="Y45" s="143"/>
      <c r="Z45" s="143"/>
      <c r="AA45" s="143"/>
      <c r="AB45" s="81"/>
      <c r="AC45" s="143"/>
      <c r="AD45" s="143"/>
      <c r="AE45" s="143"/>
      <c r="AF45" s="143"/>
      <c r="AG45" s="143"/>
      <c r="AH45" s="143"/>
      <c r="AI45" s="135"/>
    </row>
    <row r="46" spans="2:35" s="54" customFormat="1" ht="38.25" customHeight="1" x14ac:dyDescent="0.25">
      <c r="B46" s="79" t="s">
        <v>187</v>
      </c>
      <c r="C46" s="81"/>
      <c r="D46" s="81"/>
      <c r="E46" s="81"/>
      <c r="F46" s="81"/>
      <c r="G46" s="81"/>
      <c r="H46" s="81">
        <v>853</v>
      </c>
      <c r="I46" s="81">
        <v>291</v>
      </c>
      <c r="J46" s="81"/>
      <c r="K46" s="143"/>
      <c r="L46" s="81"/>
      <c r="M46" s="143"/>
      <c r="N46" s="143"/>
      <c r="O46" s="143"/>
      <c r="P46" s="143"/>
      <c r="Q46" s="143"/>
      <c r="R46" s="143"/>
      <c r="S46" s="143"/>
      <c r="T46" s="81"/>
      <c r="U46" s="143"/>
      <c r="V46" s="143"/>
      <c r="W46" s="143"/>
      <c r="X46" s="143"/>
      <c r="Y46" s="143"/>
      <c r="Z46" s="143"/>
      <c r="AA46" s="143"/>
      <c r="AB46" s="81"/>
      <c r="AC46" s="143"/>
      <c r="AD46" s="143"/>
      <c r="AE46" s="143"/>
      <c r="AF46" s="143"/>
      <c r="AG46" s="143"/>
      <c r="AH46" s="143"/>
      <c r="AI46" s="135"/>
    </row>
    <row r="47" spans="2:35" s="54" customFormat="1" x14ac:dyDescent="0.25">
      <c r="B47" s="79"/>
      <c r="C47" s="81"/>
      <c r="D47" s="81"/>
      <c r="E47" s="81"/>
      <c r="F47" s="81"/>
      <c r="G47" s="81"/>
      <c r="H47" s="81"/>
      <c r="I47" s="81"/>
      <c r="J47" s="81"/>
      <c r="K47" s="143"/>
      <c r="L47" s="81"/>
      <c r="M47" s="143"/>
      <c r="N47" s="143"/>
      <c r="O47" s="143"/>
      <c r="P47" s="143"/>
      <c r="Q47" s="143"/>
      <c r="R47" s="143"/>
      <c r="S47" s="143"/>
      <c r="T47" s="81"/>
      <c r="U47" s="143"/>
      <c r="V47" s="143"/>
      <c r="W47" s="143"/>
      <c r="X47" s="143"/>
      <c r="Y47" s="143"/>
      <c r="Z47" s="143"/>
      <c r="AA47" s="143"/>
      <c r="AB47" s="81"/>
      <c r="AC47" s="143"/>
      <c r="AD47" s="143"/>
      <c r="AE47" s="143"/>
      <c r="AF47" s="143"/>
      <c r="AG47" s="143"/>
      <c r="AH47" s="143"/>
      <c r="AI47" s="135"/>
    </row>
    <row r="48" spans="2:35" s="140" customFormat="1" ht="21" x14ac:dyDescent="0.25">
      <c r="B48" s="75" t="s">
        <v>65</v>
      </c>
      <c r="C48" s="80">
        <v>240</v>
      </c>
      <c r="D48" s="80"/>
      <c r="E48" s="80"/>
      <c r="F48" s="80"/>
      <c r="G48" s="80"/>
      <c r="H48" s="80"/>
      <c r="I48" s="80"/>
      <c r="J48" s="80"/>
      <c r="K48" s="141"/>
      <c r="L48" s="80"/>
      <c r="M48" s="141"/>
      <c r="N48" s="141"/>
      <c r="O48" s="141"/>
      <c r="P48" s="141"/>
      <c r="Q48" s="141"/>
      <c r="R48" s="141"/>
      <c r="S48" s="141"/>
      <c r="T48" s="80"/>
      <c r="U48" s="141"/>
      <c r="V48" s="141"/>
      <c r="W48" s="141"/>
      <c r="X48" s="141"/>
      <c r="Y48" s="141"/>
      <c r="Z48" s="141"/>
      <c r="AA48" s="141"/>
      <c r="AB48" s="80"/>
      <c r="AC48" s="141"/>
      <c r="AD48" s="141"/>
      <c r="AE48" s="141"/>
      <c r="AF48" s="141"/>
      <c r="AG48" s="141"/>
      <c r="AH48" s="141"/>
      <c r="AI48" s="142" t="s">
        <v>188</v>
      </c>
    </row>
    <row r="49" spans="2:35" s="54" customFormat="1" x14ac:dyDescent="0.25">
      <c r="B49" s="82"/>
      <c r="C49" s="83"/>
      <c r="D49" s="83"/>
      <c r="E49" s="83"/>
      <c r="F49" s="83"/>
      <c r="G49" s="83"/>
      <c r="H49" s="83"/>
      <c r="I49" s="83"/>
      <c r="J49" s="83"/>
      <c r="K49" s="157"/>
      <c r="L49" s="83"/>
      <c r="M49" s="157"/>
      <c r="N49" s="157"/>
      <c r="O49" s="157"/>
      <c r="P49" s="157"/>
      <c r="Q49" s="157"/>
      <c r="R49" s="157"/>
      <c r="S49" s="157"/>
      <c r="T49" s="83"/>
      <c r="U49" s="157"/>
      <c r="V49" s="157"/>
      <c r="W49" s="157"/>
      <c r="X49" s="157"/>
      <c r="Y49" s="157"/>
      <c r="Z49" s="157"/>
      <c r="AA49" s="157"/>
      <c r="AB49" s="83"/>
      <c r="AC49" s="157"/>
      <c r="AD49" s="157"/>
      <c r="AE49" s="157"/>
      <c r="AF49" s="157"/>
      <c r="AG49" s="157"/>
      <c r="AH49" s="157"/>
      <c r="AI49" s="135"/>
    </row>
    <row r="50" spans="2:35" s="140" customFormat="1" ht="56.25" x14ac:dyDescent="0.25">
      <c r="B50" s="84" t="s">
        <v>189</v>
      </c>
      <c r="C50" s="80">
        <v>250</v>
      </c>
      <c r="D50" s="80"/>
      <c r="E50" s="80"/>
      <c r="F50" s="80"/>
      <c r="G50" s="80"/>
      <c r="H50" s="80"/>
      <c r="I50" s="80"/>
      <c r="J50" s="80"/>
      <c r="K50" s="141"/>
      <c r="L50" s="80"/>
      <c r="M50" s="141"/>
      <c r="N50" s="141"/>
      <c r="O50" s="141"/>
      <c r="P50" s="141"/>
      <c r="Q50" s="141"/>
      <c r="R50" s="141"/>
      <c r="S50" s="141"/>
      <c r="T50" s="80"/>
      <c r="U50" s="141"/>
      <c r="V50" s="141"/>
      <c r="W50" s="141"/>
      <c r="X50" s="141"/>
      <c r="Y50" s="141"/>
      <c r="Z50" s="141"/>
      <c r="AA50" s="141"/>
      <c r="AB50" s="80"/>
      <c r="AC50" s="141"/>
      <c r="AD50" s="141"/>
      <c r="AE50" s="141"/>
      <c r="AF50" s="141"/>
      <c r="AG50" s="141"/>
      <c r="AH50" s="141"/>
      <c r="AI50" s="142" t="s">
        <v>190</v>
      </c>
    </row>
    <row r="51" spans="2:35" s="54" customFormat="1" x14ac:dyDescent="0.25">
      <c r="B51" s="82"/>
      <c r="C51" s="83"/>
      <c r="D51" s="83"/>
      <c r="E51" s="83"/>
      <c r="F51" s="83"/>
      <c r="G51" s="83"/>
      <c r="H51" s="83"/>
      <c r="I51" s="83"/>
      <c r="J51" s="83"/>
      <c r="K51" s="158"/>
      <c r="L51" s="83"/>
      <c r="M51" s="158"/>
      <c r="N51" s="158"/>
      <c r="O51" s="158"/>
      <c r="P51" s="158"/>
      <c r="Q51" s="158"/>
      <c r="R51" s="158"/>
      <c r="S51" s="158"/>
      <c r="T51" s="83"/>
      <c r="U51" s="158"/>
      <c r="V51" s="158"/>
      <c r="W51" s="158"/>
      <c r="X51" s="158"/>
      <c r="Y51" s="158"/>
      <c r="Z51" s="158"/>
      <c r="AA51" s="158"/>
      <c r="AB51" s="83"/>
      <c r="AC51" s="158"/>
      <c r="AD51" s="158"/>
      <c r="AE51" s="158"/>
      <c r="AF51" s="158"/>
      <c r="AG51" s="158"/>
      <c r="AH51" s="158"/>
      <c r="AI51" s="135"/>
    </row>
    <row r="52" spans="2:35" s="140" customFormat="1" ht="21" x14ac:dyDescent="0.25">
      <c r="B52" s="75" t="s">
        <v>191</v>
      </c>
      <c r="C52" s="80">
        <v>260</v>
      </c>
      <c r="D52" s="80" t="s">
        <v>55</v>
      </c>
      <c r="E52" s="80" t="s">
        <v>55</v>
      </c>
      <c r="F52" s="80" t="s">
        <v>55</v>
      </c>
      <c r="G52" s="80" t="s">
        <v>55</v>
      </c>
      <c r="H52" s="80" t="s">
        <v>55</v>
      </c>
      <c r="I52" s="80" t="s">
        <v>55</v>
      </c>
      <c r="J52" s="80" t="s">
        <v>55</v>
      </c>
      <c r="K52" s="144">
        <f>K53+K54+K55+K60+K61+K77+K87+K88+K91+K92+K101</f>
        <v>0</v>
      </c>
      <c r="L52" s="80">
        <f t="shared" ref="L52:R52" si="18">L53+L54+L55+L60+L61+L77+L87+L88+L91+L92+L101</f>
        <v>0</v>
      </c>
      <c r="M52" s="144">
        <f t="shared" si="18"/>
        <v>0</v>
      </c>
      <c r="N52" s="144">
        <f t="shared" si="18"/>
        <v>0</v>
      </c>
      <c r="O52" s="144">
        <f t="shared" si="18"/>
        <v>0</v>
      </c>
      <c r="P52" s="144">
        <f t="shared" si="18"/>
        <v>0</v>
      </c>
      <c r="Q52" s="144">
        <f t="shared" si="18"/>
        <v>0</v>
      </c>
      <c r="R52" s="144">
        <f t="shared" si="18"/>
        <v>0</v>
      </c>
      <c r="S52" s="144">
        <f>S53+S54+S55+S60+S61+S77+S87+S88+S91+S92+S101</f>
        <v>0</v>
      </c>
      <c r="T52" s="80">
        <f t="shared" ref="T52:Z52" si="19">T53+T54+T55+T60+T61+T77+T87+T88+T91+T92+T101</f>
        <v>0</v>
      </c>
      <c r="U52" s="144">
        <f t="shared" si="19"/>
        <v>0</v>
      </c>
      <c r="V52" s="144">
        <f t="shared" si="19"/>
        <v>0</v>
      </c>
      <c r="W52" s="144">
        <f t="shared" si="19"/>
        <v>0</v>
      </c>
      <c r="X52" s="144">
        <f t="shared" si="19"/>
        <v>0</v>
      </c>
      <c r="Y52" s="144">
        <f t="shared" si="19"/>
        <v>0</v>
      </c>
      <c r="Z52" s="144">
        <f t="shared" si="19"/>
        <v>0</v>
      </c>
      <c r="AA52" s="144">
        <f>AA53+AA54+AA55+AA60+AA61+AA77+AA87+AA88+AA91+AA92+AA101</f>
        <v>0</v>
      </c>
      <c r="AB52" s="80">
        <f t="shared" ref="AB52:AH52" si="20">AB53+AB54+AB55+AB60+AB61+AB77+AB87+AB88+AB91+AB92+AB101</f>
        <v>0</v>
      </c>
      <c r="AC52" s="144">
        <f t="shared" si="20"/>
        <v>0</v>
      </c>
      <c r="AD52" s="144">
        <f t="shared" si="20"/>
        <v>0</v>
      </c>
      <c r="AE52" s="144">
        <f t="shared" si="20"/>
        <v>0</v>
      </c>
      <c r="AF52" s="144">
        <f t="shared" si="20"/>
        <v>0</v>
      </c>
      <c r="AG52" s="144">
        <f t="shared" si="20"/>
        <v>0</v>
      </c>
      <c r="AH52" s="144">
        <f t="shared" si="20"/>
        <v>0</v>
      </c>
      <c r="AI52" s="142" t="s">
        <v>192</v>
      </c>
    </row>
    <row r="53" spans="2:35" s="153" customFormat="1" x14ac:dyDescent="0.25">
      <c r="B53" s="145" t="s">
        <v>193</v>
      </c>
      <c r="C53" s="83"/>
      <c r="D53" s="83"/>
      <c r="E53" s="83"/>
      <c r="F53" s="83"/>
      <c r="G53" s="83"/>
      <c r="H53" s="83">
        <v>244</v>
      </c>
      <c r="I53" s="83">
        <v>221</v>
      </c>
      <c r="J53" s="83"/>
      <c r="K53" s="157"/>
      <c r="L53" s="83"/>
      <c r="M53" s="157"/>
      <c r="N53" s="157"/>
      <c r="O53" s="157"/>
      <c r="P53" s="157"/>
      <c r="Q53" s="157"/>
      <c r="R53" s="157"/>
      <c r="S53" s="157"/>
      <c r="T53" s="83"/>
      <c r="U53" s="157"/>
      <c r="V53" s="157"/>
      <c r="W53" s="157"/>
      <c r="X53" s="157"/>
      <c r="Y53" s="157"/>
      <c r="Z53" s="157"/>
      <c r="AA53" s="157"/>
      <c r="AB53" s="83"/>
      <c r="AC53" s="157"/>
      <c r="AD53" s="157"/>
      <c r="AE53" s="157"/>
      <c r="AF53" s="157"/>
      <c r="AG53" s="157"/>
      <c r="AH53" s="157"/>
      <c r="AI53" s="155"/>
    </row>
    <row r="54" spans="2:35" s="153" customFormat="1" x14ac:dyDescent="0.25">
      <c r="B54" s="145" t="s">
        <v>194</v>
      </c>
      <c r="C54" s="83"/>
      <c r="D54" s="83"/>
      <c r="E54" s="83"/>
      <c r="F54" s="83"/>
      <c r="G54" s="83"/>
      <c r="H54" s="83">
        <v>244</v>
      </c>
      <c r="I54" s="83">
        <v>222</v>
      </c>
      <c r="J54" s="83"/>
      <c r="K54" s="157"/>
      <c r="L54" s="83"/>
      <c r="M54" s="157"/>
      <c r="N54" s="157"/>
      <c r="O54" s="157"/>
      <c r="P54" s="157"/>
      <c r="Q54" s="157"/>
      <c r="R54" s="157"/>
      <c r="S54" s="157"/>
      <c r="T54" s="83"/>
      <c r="U54" s="157"/>
      <c r="V54" s="157"/>
      <c r="W54" s="157"/>
      <c r="X54" s="157"/>
      <c r="Y54" s="157"/>
      <c r="Z54" s="157"/>
      <c r="AA54" s="157"/>
      <c r="AB54" s="83"/>
      <c r="AC54" s="157"/>
      <c r="AD54" s="157"/>
      <c r="AE54" s="157"/>
      <c r="AF54" s="157"/>
      <c r="AG54" s="157"/>
      <c r="AH54" s="157"/>
      <c r="AI54" s="155"/>
    </row>
    <row r="55" spans="2:35" s="153" customFormat="1" x14ac:dyDescent="0.25">
      <c r="B55" s="145" t="s">
        <v>195</v>
      </c>
      <c r="C55" s="83"/>
      <c r="D55" s="83"/>
      <c r="E55" s="83"/>
      <c r="F55" s="83"/>
      <c r="G55" s="83"/>
      <c r="H55" s="83"/>
      <c r="I55" s="83">
        <v>223</v>
      </c>
      <c r="J55" s="83"/>
      <c r="K55" s="147">
        <f>SUM(K56:K59)</f>
        <v>0</v>
      </c>
      <c r="L55" s="83">
        <f t="shared" ref="L55:R55" si="21">SUM(L56:L59)</f>
        <v>0</v>
      </c>
      <c r="M55" s="147">
        <f t="shared" si="21"/>
        <v>0</v>
      </c>
      <c r="N55" s="147">
        <f t="shared" si="21"/>
        <v>0</v>
      </c>
      <c r="O55" s="147">
        <f t="shared" si="21"/>
        <v>0</v>
      </c>
      <c r="P55" s="147">
        <f t="shared" si="21"/>
        <v>0</v>
      </c>
      <c r="Q55" s="147">
        <f t="shared" si="21"/>
        <v>0</v>
      </c>
      <c r="R55" s="147">
        <f t="shared" si="21"/>
        <v>0</v>
      </c>
      <c r="S55" s="147">
        <f>SUM(S56:S59)</f>
        <v>0</v>
      </c>
      <c r="T55" s="83">
        <f t="shared" ref="T55:Z55" si="22">SUM(T56:T59)</f>
        <v>0</v>
      </c>
      <c r="U55" s="147">
        <f t="shared" si="22"/>
        <v>0</v>
      </c>
      <c r="V55" s="147">
        <f t="shared" si="22"/>
        <v>0</v>
      </c>
      <c r="W55" s="147">
        <f t="shared" si="22"/>
        <v>0</v>
      </c>
      <c r="X55" s="147">
        <f t="shared" si="22"/>
        <v>0</v>
      </c>
      <c r="Y55" s="147">
        <f t="shared" si="22"/>
        <v>0</v>
      </c>
      <c r="Z55" s="147">
        <f t="shared" si="22"/>
        <v>0</v>
      </c>
      <c r="AA55" s="147">
        <f>SUM(AA56:AA59)</f>
        <v>0</v>
      </c>
      <c r="AB55" s="83">
        <f t="shared" ref="AB55:AH55" si="23">SUM(AB56:AB59)</f>
        <v>0</v>
      </c>
      <c r="AC55" s="147">
        <f t="shared" si="23"/>
        <v>0</v>
      </c>
      <c r="AD55" s="147">
        <f t="shared" si="23"/>
        <v>0</v>
      </c>
      <c r="AE55" s="147">
        <f t="shared" si="23"/>
        <v>0</v>
      </c>
      <c r="AF55" s="147">
        <f t="shared" si="23"/>
        <v>0</v>
      </c>
      <c r="AG55" s="147">
        <f t="shared" si="23"/>
        <v>0</v>
      </c>
      <c r="AH55" s="147">
        <f t="shared" si="23"/>
        <v>0</v>
      </c>
      <c r="AI55" s="155"/>
    </row>
    <row r="56" spans="2:35" s="148" customFormat="1" ht="22.5" x14ac:dyDescent="0.25">
      <c r="B56" s="149" t="s">
        <v>196</v>
      </c>
      <c r="C56" s="159"/>
      <c r="D56" s="159"/>
      <c r="E56" s="159"/>
      <c r="F56" s="159"/>
      <c r="G56" s="159"/>
      <c r="H56" s="159">
        <v>244</v>
      </c>
      <c r="I56" s="159">
        <v>223</v>
      </c>
      <c r="J56" s="159" t="s">
        <v>106</v>
      </c>
      <c r="K56" s="143"/>
      <c r="L56" s="159"/>
      <c r="M56" s="143"/>
      <c r="N56" s="143"/>
      <c r="O56" s="143"/>
      <c r="P56" s="143"/>
      <c r="Q56" s="143"/>
      <c r="R56" s="143"/>
      <c r="S56" s="143"/>
      <c r="T56" s="159"/>
      <c r="U56" s="143"/>
      <c r="V56" s="143"/>
      <c r="W56" s="143"/>
      <c r="X56" s="143"/>
      <c r="Y56" s="143"/>
      <c r="Z56" s="143"/>
      <c r="AA56" s="143"/>
      <c r="AB56" s="159"/>
      <c r="AC56" s="143"/>
      <c r="AD56" s="143"/>
      <c r="AE56" s="143"/>
      <c r="AF56" s="143"/>
      <c r="AG56" s="143"/>
      <c r="AH56" s="143"/>
      <c r="AI56" s="152"/>
    </row>
    <row r="57" spans="2:35" s="148" customFormat="1" x14ac:dyDescent="0.25">
      <c r="B57" s="149" t="s">
        <v>197</v>
      </c>
      <c r="C57" s="159"/>
      <c r="D57" s="159"/>
      <c r="E57" s="159"/>
      <c r="F57" s="159"/>
      <c r="G57" s="159"/>
      <c r="H57" s="159">
        <v>244</v>
      </c>
      <c r="I57" s="159">
        <v>223</v>
      </c>
      <c r="J57" s="159" t="s">
        <v>107</v>
      </c>
      <c r="K57" s="143"/>
      <c r="L57" s="159"/>
      <c r="M57" s="143"/>
      <c r="N57" s="143"/>
      <c r="O57" s="143"/>
      <c r="P57" s="143"/>
      <c r="Q57" s="143"/>
      <c r="R57" s="143"/>
      <c r="S57" s="143"/>
      <c r="T57" s="159"/>
      <c r="U57" s="143"/>
      <c r="V57" s="143"/>
      <c r="W57" s="143"/>
      <c r="X57" s="143"/>
      <c r="Y57" s="143"/>
      <c r="Z57" s="143"/>
      <c r="AA57" s="143"/>
      <c r="AB57" s="159"/>
      <c r="AC57" s="143"/>
      <c r="AD57" s="143"/>
      <c r="AE57" s="143"/>
      <c r="AF57" s="143"/>
      <c r="AG57" s="143"/>
      <c r="AH57" s="143"/>
      <c r="AI57" s="152"/>
    </row>
    <row r="58" spans="2:35" s="148" customFormat="1" ht="22.5" x14ac:dyDescent="0.25">
      <c r="B58" s="149" t="s">
        <v>198</v>
      </c>
      <c r="C58" s="159"/>
      <c r="D58" s="159"/>
      <c r="E58" s="159"/>
      <c r="F58" s="159"/>
      <c r="G58" s="159"/>
      <c r="H58" s="159">
        <v>244</v>
      </c>
      <c r="I58" s="159">
        <v>223</v>
      </c>
      <c r="J58" s="159" t="s">
        <v>108</v>
      </c>
      <c r="K58" s="143"/>
      <c r="L58" s="159"/>
      <c r="M58" s="143"/>
      <c r="N58" s="143"/>
      <c r="O58" s="143"/>
      <c r="P58" s="143"/>
      <c r="Q58" s="143"/>
      <c r="R58" s="143"/>
      <c r="S58" s="143"/>
      <c r="T58" s="159"/>
      <c r="U58" s="143"/>
      <c r="V58" s="143"/>
      <c r="W58" s="143"/>
      <c r="X58" s="143"/>
      <c r="Y58" s="143"/>
      <c r="Z58" s="143"/>
      <c r="AA58" s="143"/>
      <c r="AB58" s="159"/>
      <c r="AC58" s="143"/>
      <c r="AD58" s="143"/>
      <c r="AE58" s="143"/>
      <c r="AF58" s="143"/>
      <c r="AG58" s="143"/>
      <c r="AH58" s="143"/>
      <c r="AI58" s="152"/>
    </row>
    <row r="59" spans="2:35" s="148" customFormat="1" ht="33.75" x14ac:dyDescent="0.25">
      <c r="B59" s="149" t="s">
        <v>199</v>
      </c>
      <c r="C59" s="159"/>
      <c r="D59" s="159"/>
      <c r="E59" s="159"/>
      <c r="F59" s="159"/>
      <c r="G59" s="159"/>
      <c r="H59" s="159">
        <v>244</v>
      </c>
      <c r="I59" s="159">
        <v>223</v>
      </c>
      <c r="J59" s="159" t="s">
        <v>109</v>
      </c>
      <c r="K59" s="143"/>
      <c r="L59" s="159"/>
      <c r="M59" s="143"/>
      <c r="N59" s="143"/>
      <c r="O59" s="143"/>
      <c r="P59" s="143"/>
      <c r="Q59" s="143"/>
      <c r="R59" s="143"/>
      <c r="S59" s="143"/>
      <c r="T59" s="159"/>
      <c r="U59" s="143"/>
      <c r="V59" s="143"/>
      <c r="W59" s="143"/>
      <c r="X59" s="143"/>
      <c r="Y59" s="143"/>
      <c r="Z59" s="143"/>
      <c r="AA59" s="143"/>
      <c r="AB59" s="159"/>
      <c r="AC59" s="143"/>
      <c r="AD59" s="143"/>
      <c r="AE59" s="143"/>
      <c r="AF59" s="143"/>
      <c r="AG59" s="143"/>
      <c r="AH59" s="143"/>
      <c r="AI59" s="152"/>
    </row>
    <row r="60" spans="2:35" s="153" customFormat="1" ht="38.25" customHeight="1" x14ac:dyDescent="0.25">
      <c r="B60" s="145" t="s">
        <v>200</v>
      </c>
      <c r="C60" s="83"/>
      <c r="D60" s="83"/>
      <c r="E60" s="83"/>
      <c r="F60" s="83"/>
      <c r="G60" s="83"/>
      <c r="H60" s="83">
        <v>244</v>
      </c>
      <c r="I60" s="83">
        <v>224</v>
      </c>
      <c r="J60" s="83"/>
      <c r="K60" s="157"/>
      <c r="L60" s="83"/>
      <c r="M60" s="157"/>
      <c r="N60" s="157"/>
      <c r="O60" s="157"/>
      <c r="P60" s="157"/>
      <c r="Q60" s="157"/>
      <c r="R60" s="157"/>
      <c r="S60" s="157"/>
      <c r="T60" s="83"/>
      <c r="U60" s="157"/>
      <c r="V60" s="157"/>
      <c r="W60" s="157"/>
      <c r="X60" s="157"/>
      <c r="Y60" s="157"/>
      <c r="Z60" s="157"/>
      <c r="AA60" s="157"/>
      <c r="AB60" s="83"/>
      <c r="AC60" s="157"/>
      <c r="AD60" s="157"/>
      <c r="AE60" s="157"/>
      <c r="AF60" s="157"/>
      <c r="AG60" s="157"/>
      <c r="AH60" s="157"/>
      <c r="AI60" s="155"/>
    </row>
    <row r="61" spans="2:35" s="153" customFormat="1" ht="27" customHeight="1" x14ac:dyDescent="0.25">
      <c r="B61" s="145" t="s">
        <v>201</v>
      </c>
      <c r="C61" s="83"/>
      <c r="D61" s="83"/>
      <c r="E61" s="83"/>
      <c r="F61" s="83"/>
      <c r="G61" s="83"/>
      <c r="H61" s="83"/>
      <c r="I61" s="83">
        <v>225</v>
      </c>
      <c r="J61" s="83"/>
      <c r="K61" s="147">
        <f>SUM(K62:K76)</f>
        <v>0</v>
      </c>
      <c r="L61" s="83">
        <f t="shared" ref="L61:R61" si="24">SUM(L62:L76)</f>
        <v>0</v>
      </c>
      <c r="M61" s="147">
        <f t="shared" si="24"/>
        <v>0</v>
      </c>
      <c r="N61" s="147">
        <f t="shared" si="24"/>
        <v>0</v>
      </c>
      <c r="O61" s="147">
        <f t="shared" si="24"/>
        <v>0</v>
      </c>
      <c r="P61" s="147">
        <f t="shared" si="24"/>
        <v>0</v>
      </c>
      <c r="Q61" s="147">
        <f t="shared" si="24"/>
        <v>0</v>
      </c>
      <c r="R61" s="147">
        <f t="shared" si="24"/>
        <v>0</v>
      </c>
      <c r="S61" s="147">
        <f>SUM(S62:S76)</f>
        <v>0</v>
      </c>
      <c r="T61" s="83">
        <f t="shared" ref="T61:Z61" si="25">SUM(T62:T76)</f>
        <v>0</v>
      </c>
      <c r="U61" s="147">
        <f t="shared" si="25"/>
        <v>0</v>
      </c>
      <c r="V61" s="147">
        <f t="shared" si="25"/>
        <v>0</v>
      </c>
      <c r="W61" s="147">
        <f t="shared" si="25"/>
        <v>0</v>
      </c>
      <c r="X61" s="147">
        <f t="shared" si="25"/>
        <v>0</v>
      </c>
      <c r="Y61" s="147">
        <f t="shared" si="25"/>
        <v>0</v>
      </c>
      <c r="Z61" s="147">
        <f t="shared" si="25"/>
        <v>0</v>
      </c>
      <c r="AA61" s="147">
        <f>SUM(AA62:AA76)</f>
        <v>0</v>
      </c>
      <c r="AB61" s="83">
        <f t="shared" ref="AB61:AH61" si="26">SUM(AB62:AB76)</f>
        <v>0</v>
      </c>
      <c r="AC61" s="147">
        <f t="shared" si="26"/>
        <v>0</v>
      </c>
      <c r="AD61" s="147">
        <f t="shared" si="26"/>
        <v>0</v>
      </c>
      <c r="AE61" s="147">
        <f t="shared" si="26"/>
        <v>0</v>
      </c>
      <c r="AF61" s="147">
        <f t="shared" si="26"/>
        <v>0</v>
      </c>
      <c r="AG61" s="147">
        <f t="shared" si="26"/>
        <v>0</v>
      </c>
      <c r="AH61" s="147">
        <f t="shared" si="26"/>
        <v>0</v>
      </c>
      <c r="AI61" s="155"/>
    </row>
    <row r="62" spans="2:35" s="148" customFormat="1" ht="45" x14ac:dyDescent="0.25">
      <c r="B62" s="149" t="s">
        <v>202</v>
      </c>
      <c r="C62" s="159"/>
      <c r="D62" s="159"/>
      <c r="E62" s="159"/>
      <c r="F62" s="159"/>
      <c r="G62" s="159"/>
      <c r="H62" s="159">
        <v>244</v>
      </c>
      <c r="I62" s="159">
        <v>225</v>
      </c>
      <c r="J62" s="159" t="s">
        <v>111</v>
      </c>
      <c r="K62" s="143"/>
      <c r="L62" s="159"/>
      <c r="M62" s="143"/>
      <c r="N62" s="143"/>
      <c r="O62" s="143"/>
      <c r="P62" s="143"/>
      <c r="Q62" s="143"/>
      <c r="R62" s="143"/>
      <c r="S62" s="143"/>
      <c r="T62" s="159"/>
      <c r="U62" s="143"/>
      <c r="V62" s="143"/>
      <c r="W62" s="143"/>
      <c r="X62" s="143"/>
      <c r="Y62" s="143"/>
      <c r="Z62" s="143"/>
      <c r="AA62" s="143"/>
      <c r="AB62" s="159"/>
      <c r="AC62" s="143"/>
      <c r="AD62" s="143"/>
      <c r="AE62" s="143"/>
      <c r="AF62" s="143"/>
      <c r="AG62" s="143"/>
      <c r="AH62" s="143"/>
      <c r="AI62" s="152"/>
    </row>
    <row r="63" spans="2:35" s="148" customFormat="1" ht="33.75" x14ac:dyDescent="0.25">
      <c r="B63" s="149" t="s">
        <v>203</v>
      </c>
      <c r="C63" s="159"/>
      <c r="D63" s="159"/>
      <c r="E63" s="159"/>
      <c r="F63" s="159"/>
      <c r="G63" s="159"/>
      <c r="H63" s="159">
        <v>244</v>
      </c>
      <c r="I63" s="159">
        <v>225</v>
      </c>
      <c r="J63" s="159" t="s">
        <v>110</v>
      </c>
      <c r="K63" s="143"/>
      <c r="L63" s="159"/>
      <c r="M63" s="143"/>
      <c r="N63" s="143"/>
      <c r="O63" s="143"/>
      <c r="P63" s="143"/>
      <c r="Q63" s="143"/>
      <c r="R63" s="143"/>
      <c r="S63" s="143"/>
      <c r="T63" s="159"/>
      <c r="U63" s="143"/>
      <c r="V63" s="143"/>
      <c r="W63" s="143"/>
      <c r="X63" s="143"/>
      <c r="Y63" s="143"/>
      <c r="Z63" s="143"/>
      <c r="AA63" s="143"/>
      <c r="AB63" s="159"/>
      <c r="AC63" s="143"/>
      <c r="AD63" s="143"/>
      <c r="AE63" s="143"/>
      <c r="AF63" s="143"/>
      <c r="AG63" s="143"/>
      <c r="AH63" s="143"/>
      <c r="AI63" s="152"/>
    </row>
    <row r="64" spans="2:35" s="148" customFormat="1" ht="45" x14ac:dyDescent="0.25">
      <c r="B64" s="149" t="s">
        <v>204</v>
      </c>
      <c r="C64" s="159"/>
      <c r="D64" s="159"/>
      <c r="E64" s="159"/>
      <c r="F64" s="159"/>
      <c r="G64" s="159"/>
      <c r="H64" s="159">
        <v>244</v>
      </c>
      <c r="I64" s="159">
        <v>225</v>
      </c>
      <c r="J64" s="159" t="s">
        <v>112</v>
      </c>
      <c r="K64" s="143"/>
      <c r="L64" s="159"/>
      <c r="M64" s="143"/>
      <c r="N64" s="143"/>
      <c r="O64" s="143"/>
      <c r="P64" s="143"/>
      <c r="Q64" s="143"/>
      <c r="R64" s="143"/>
      <c r="S64" s="143"/>
      <c r="T64" s="159"/>
      <c r="U64" s="143"/>
      <c r="V64" s="143"/>
      <c r="W64" s="143"/>
      <c r="X64" s="143"/>
      <c r="Y64" s="143"/>
      <c r="Z64" s="143"/>
      <c r="AA64" s="143"/>
      <c r="AB64" s="159"/>
      <c r="AC64" s="143"/>
      <c r="AD64" s="143"/>
      <c r="AE64" s="143"/>
      <c r="AF64" s="143"/>
      <c r="AG64" s="143"/>
      <c r="AH64" s="143"/>
      <c r="AI64" s="152"/>
    </row>
    <row r="65" spans="2:35" s="148" customFormat="1" ht="22.5" x14ac:dyDescent="0.25">
      <c r="B65" s="149" t="s">
        <v>205</v>
      </c>
      <c r="C65" s="159"/>
      <c r="D65" s="159"/>
      <c r="E65" s="159"/>
      <c r="F65" s="159"/>
      <c r="G65" s="159"/>
      <c r="H65" s="159">
        <v>244</v>
      </c>
      <c r="I65" s="159">
        <v>225</v>
      </c>
      <c r="J65" s="159" t="s">
        <v>113</v>
      </c>
      <c r="K65" s="143"/>
      <c r="L65" s="159"/>
      <c r="M65" s="143"/>
      <c r="N65" s="143"/>
      <c r="O65" s="143"/>
      <c r="P65" s="143"/>
      <c r="Q65" s="143"/>
      <c r="R65" s="143"/>
      <c r="S65" s="143"/>
      <c r="T65" s="159"/>
      <c r="U65" s="143"/>
      <c r="V65" s="143"/>
      <c r="W65" s="143"/>
      <c r="X65" s="143"/>
      <c r="Y65" s="143"/>
      <c r="Z65" s="143"/>
      <c r="AA65" s="143"/>
      <c r="AB65" s="159"/>
      <c r="AC65" s="143"/>
      <c r="AD65" s="143"/>
      <c r="AE65" s="143"/>
      <c r="AF65" s="143"/>
      <c r="AG65" s="143"/>
      <c r="AH65" s="143"/>
      <c r="AI65" s="152"/>
    </row>
    <row r="66" spans="2:35" s="148" customFormat="1" ht="22.5" x14ac:dyDescent="0.25">
      <c r="B66" s="149" t="s">
        <v>206</v>
      </c>
      <c r="C66" s="159"/>
      <c r="D66" s="159"/>
      <c r="E66" s="159"/>
      <c r="F66" s="159"/>
      <c r="G66" s="159"/>
      <c r="H66" s="159">
        <v>244</v>
      </c>
      <c r="I66" s="159">
        <v>225</v>
      </c>
      <c r="J66" s="159" t="s">
        <v>207</v>
      </c>
      <c r="K66" s="143"/>
      <c r="L66" s="159"/>
      <c r="M66" s="143"/>
      <c r="N66" s="143"/>
      <c r="O66" s="143"/>
      <c r="P66" s="143"/>
      <c r="Q66" s="143"/>
      <c r="R66" s="143"/>
      <c r="S66" s="143"/>
      <c r="T66" s="159"/>
      <c r="U66" s="143"/>
      <c r="V66" s="143"/>
      <c r="W66" s="143"/>
      <c r="X66" s="143"/>
      <c r="Y66" s="143"/>
      <c r="Z66" s="143"/>
      <c r="AA66" s="143"/>
      <c r="AB66" s="159"/>
      <c r="AC66" s="143"/>
      <c r="AD66" s="143"/>
      <c r="AE66" s="143"/>
      <c r="AF66" s="143"/>
      <c r="AG66" s="143"/>
      <c r="AH66" s="143"/>
      <c r="AI66" s="152"/>
    </row>
    <row r="67" spans="2:35" s="148" customFormat="1" ht="22.5" x14ac:dyDescent="0.25">
      <c r="B67" s="149" t="s">
        <v>208</v>
      </c>
      <c r="C67" s="159"/>
      <c r="D67" s="159"/>
      <c r="E67" s="159"/>
      <c r="F67" s="159"/>
      <c r="G67" s="159"/>
      <c r="H67" s="159">
        <v>244</v>
      </c>
      <c r="I67" s="159">
        <v>225</v>
      </c>
      <c r="J67" s="159" t="s">
        <v>114</v>
      </c>
      <c r="K67" s="143"/>
      <c r="L67" s="159"/>
      <c r="M67" s="143"/>
      <c r="N67" s="143"/>
      <c r="O67" s="143"/>
      <c r="P67" s="143"/>
      <c r="Q67" s="143"/>
      <c r="R67" s="143"/>
      <c r="S67" s="143"/>
      <c r="T67" s="159"/>
      <c r="U67" s="143"/>
      <c r="V67" s="143"/>
      <c r="W67" s="143"/>
      <c r="X67" s="143"/>
      <c r="Y67" s="143"/>
      <c r="Z67" s="143"/>
      <c r="AA67" s="143"/>
      <c r="AB67" s="159"/>
      <c r="AC67" s="143"/>
      <c r="AD67" s="143"/>
      <c r="AE67" s="143"/>
      <c r="AF67" s="143"/>
      <c r="AG67" s="143"/>
      <c r="AH67" s="143"/>
      <c r="AI67" s="152"/>
    </row>
    <row r="68" spans="2:35" s="148" customFormat="1" ht="22.5" x14ac:dyDescent="0.25">
      <c r="B68" s="149" t="s">
        <v>209</v>
      </c>
      <c r="C68" s="159"/>
      <c r="D68" s="159"/>
      <c r="E68" s="159"/>
      <c r="F68" s="159"/>
      <c r="G68" s="159"/>
      <c r="H68" s="159">
        <v>244</v>
      </c>
      <c r="I68" s="159">
        <v>225</v>
      </c>
      <c r="J68" s="159" t="s">
        <v>115</v>
      </c>
      <c r="K68" s="143"/>
      <c r="L68" s="159"/>
      <c r="M68" s="143"/>
      <c r="N68" s="143"/>
      <c r="O68" s="143"/>
      <c r="P68" s="143"/>
      <c r="Q68" s="143"/>
      <c r="R68" s="143"/>
      <c r="S68" s="143"/>
      <c r="T68" s="159"/>
      <c r="U68" s="143"/>
      <c r="V68" s="143"/>
      <c r="W68" s="143"/>
      <c r="X68" s="143"/>
      <c r="Y68" s="143"/>
      <c r="Z68" s="143"/>
      <c r="AA68" s="143"/>
      <c r="AB68" s="159"/>
      <c r="AC68" s="143"/>
      <c r="AD68" s="143"/>
      <c r="AE68" s="143"/>
      <c r="AF68" s="143"/>
      <c r="AG68" s="143"/>
      <c r="AH68" s="143"/>
      <c r="AI68" s="152"/>
    </row>
    <row r="69" spans="2:35" s="148" customFormat="1" ht="22.5" x14ac:dyDescent="0.25">
      <c r="B69" s="149" t="s">
        <v>210</v>
      </c>
      <c r="C69" s="159"/>
      <c r="D69" s="159"/>
      <c r="E69" s="159"/>
      <c r="F69" s="159"/>
      <c r="G69" s="159"/>
      <c r="H69" s="159">
        <v>244</v>
      </c>
      <c r="I69" s="159">
        <v>225</v>
      </c>
      <c r="J69" s="159" t="s">
        <v>116</v>
      </c>
      <c r="K69" s="143"/>
      <c r="L69" s="159"/>
      <c r="M69" s="143"/>
      <c r="N69" s="143"/>
      <c r="O69" s="143"/>
      <c r="P69" s="143"/>
      <c r="Q69" s="143"/>
      <c r="R69" s="143"/>
      <c r="S69" s="143"/>
      <c r="T69" s="159"/>
      <c r="U69" s="143"/>
      <c r="V69" s="143"/>
      <c r="W69" s="143"/>
      <c r="X69" s="143"/>
      <c r="Y69" s="143"/>
      <c r="Z69" s="143"/>
      <c r="AA69" s="143"/>
      <c r="AB69" s="159"/>
      <c r="AC69" s="143"/>
      <c r="AD69" s="143"/>
      <c r="AE69" s="143"/>
      <c r="AF69" s="143"/>
      <c r="AG69" s="143"/>
      <c r="AH69" s="143"/>
      <c r="AI69" s="152"/>
    </row>
    <row r="70" spans="2:35" s="148" customFormat="1" ht="33.75" x14ac:dyDescent="0.25">
      <c r="B70" s="149" t="s">
        <v>211</v>
      </c>
      <c r="C70" s="159"/>
      <c r="D70" s="159"/>
      <c r="E70" s="159"/>
      <c r="F70" s="159"/>
      <c r="G70" s="159"/>
      <c r="H70" s="159">
        <v>244</v>
      </c>
      <c r="I70" s="159">
        <v>225</v>
      </c>
      <c r="J70" s="159" t="s">
        <v>117</v>
      </c>
      <c r="K70" s="143"/>
      <c r="L70" s="159"/>
      <c r="M70" s="143"/>
      <c r="N70" s="143"/>
      <c r="O70" s="143"/>
      <c r="P70" s="143"/>
      <c r="Q70" s="143"/>
      <c r="R70" s="143"/>
      <c r="S70" s="143"/>
      <c r="T70" s="159"/>
      <c r="U70" s="143"/>
      <c r="V70" s="143"/>
      <c r="W70" s="143"/>
      <c r="X70" s="143"/>
      <c r="Y70" s="143"/>
      <c r="Z70" s="143"/>
      <c r="AA70" s="143"/>
      <c r="AB70" s="159"/>
      <c r="AC70" s="143"/>
      <c r="AD70" s="143"/>
      <c r="AE70" s="143"/>
      <c r="AF70" s="143"/>
      <c r="AG70" s="143"/>
      <c r="AH70" s="143"/>
      <c r="AI70" s="152"/>
    </row>
    <row r="71" spans="2:35" s="148" customFormat="1" ht="45" x14ac:dyDescent="0.25">
      <c r="B71" s="149" t="s">
        <v>212</v>
      </c>
      <c r="C71" s="159"/>
      <c r="D71" s="159"/>
      <c r="E71" s="159"/>
      <c r="F71" s="159"/>
      <c r="G71" s="159"/>
      <c r="H71" s="159">
        <v>244</v>
      </c>
      <c r="I71" s="159">
        <v>225</v>
      </c>
      <c r="J71" s="159" t="s">
        <v>118</v>
      </c>
      <c r="K71" s="143"/>
      <c r="L71" s="159"/>
      <c r="M71" s="143"/>
      <c r="N71" s="143"/>
      <c r="O71" s="143"/>
      <c r="P71" s="143"/>
      <c r="Q71" s="143"/>
      <c r="R71" s="143"/>
      <c r="S71" s="143"/>
      <c r="T71" s="159"/>
      <c r="U71" s="143"/>
      <c r="V71" s="143"/>
      <c r="W71" s="143"/>
      <c r="X71" s="143"/>
      <c r="Y71" s="143"/>
      <c r="Z71" s="143"/>
      <c r="AA71" s="143"/>
      <c r="AB71" s="159"/>
      <c r="AC71" s="143"/>
      <c r="AD71" s="143"/>
      <c r="AE71" s="143"/>
      <c r="AF71" s="143"/>
      <c r="AG71" s="143"/>
      <c r="AH71" s="143"/>
      <c r="AI71" s="152"/>
    </row>
    <row r="72" spans="2:35" s="148" customFormat="1" ht="45" x14ac:dyDescent="0.25">
      <c r="B72" s="149" t="s">
        <v>213</v>
      </c>
      <c r="C72" s="159"/>
      <c r="D72" s="159"/>
      <c r="E72" s="159"/>
      <c r="F72" s="159"/>
      <c r="G72" s="159"/>
      <c r="H72" s="159">
        <v>244</v>
      </c>
      <c r="I72" s="159">
        <v>225</v>
      </c>
      <c r="J72" s="159" t="s">
        <v>119</v>
      </c>
      <c r="K72" s="143"/>
      <c r="L72" s="159"/>
      <c r="M72" s="143"/>
      <c r="N72" s="143"/>
      <c r="O72" s="143"/>
      <c r="P72" s="143"/>
      <c r="Q72" s="143"/>
      <c r="R72" s="143"/>
      <c r="S72" s="143"/>
      <c r="T72" s="159"/>
      <c r="U72" s="143"/>
      <c r="V72" s="143"/>
      <c r="W72" s="143"/>
      <c r="X72" s="143"/>
      <c r="Y72" s="143"/>
      <c r="Z72" s="143"/>
      <c r="AA72" s="143"/>
      <c r="AB72" s="159"/>
      <c r="AC72" s="143"/>
      <c r="AD72" s="143"/>
      <c r="AE72" s="143"/>
      <c r="AF72" s="143"/>
      <c r="AG72" s="143"/>
      <c r="AH72" s="143"/>
      <c r="AI72" s="152"/>
    </row>
    <row r="73" spans="2:35" s="148" customFormat="1" ht="33.75" x14ac:dyDescent="0.25">
      <c r="B73" s="149" t="s">
        <v>214</v>
      </c>
      <c r="C73" s="159"/>
      <c r="D73" s="159"/>
      <c r="E73" s="159"/>
      <c r="F73" s="159"/>
      <c r="G73" s="159"/>
      <c r="H73" s="159">
        <v>244</v>
      </c>
      <c r="I73" s="159">
        <v>225</v>
      </c>
      <c r="J73" s="159" t="s">
        <v>120</v>
      </c>
      <c r="K73" s="143"/>
      <c r="L73" s="159"/>
      <c r="M73" s="143"/>
      <c r="N73" s="143"/>
      <c r="O73" s="143"/>
      <c r="P73" s="143"/>
      <c r="Q73" s="143"/>
      <c r="R73" s="143"/>
      <c r="S73" s="143"/>
      <c r="T73" s="159"/>
      <c r="U73" s="143"/>
      <c r="V73" s="143"/>
      <c r="W73" s="143"/>
      <c r="X73" s="143"/>
      <c r="Y73" s="143"/>
      <c r="Z73" s="143"/>
      <c r="AA73" s="143"/>
      <c r="AB73" s="159"/>
      <c r="AC73" s="143"/>
      <c r="AD73" s="143"/>
      <c r="AE73" s="143"/>
      <c r="AF73" s="143"/>
      <c r="AG73" s="143"/>
      <c r="AH73" s="143"/>
      <c r="AI73" s="152"/>
    </row>
    <row r="74" spans="2:35" s="148" customFormat="1" ht="45" x14ac:dyDescent="0.25">
      <c r="B74" s="149" t="s">
        <v>215</v>
      </c>
      <c r="C74" s="159"/>
      <c r="D74" s="159"/>
      <c r="E74" s="159"/>
      <c r="F74" s="159"/>
      <c r="G74" s="159"/>
      <c r="H74" s="159">
        <v>244</v>
      </c>
      <c r="I74" s="159">
        <v>225</v>
      </c>
      <c r="J74" s="159" t="s">
        <v>121</v>
      </c>
      <c r="K74" s="143"/>
      <c r="L74" s="159"/>
      <c r="M74" s="143"/>
      <c r="N74" s="143"/>
      <c r="O74" s="143"/>
      <c r="P74" s="143"/>
      <c r="Q74" s="143"/>
      <c r="R74" s="143"/>
      <c r="S74" s="143"/>
      <c r="T74" s="159"/>
      <c r="U74" s="143"/>
      <c r="V74" s="143"/>
      <c r="W74" s="143"/>
      <c r="X74" s="143"/>
      <c r="Y74" s="143"/>
      <c r="Z74" s="143"/>
      <c r="AA74" s="143"/>
      <c r="AB74" s="159"/>
      <c r="AC74" s="143"/>
      <c r="AD74" s="143"/>
      <c r="AE74" s="143"/>
      <c r="AF74" s="143"/>
      <c r="AG74" s="143"/>
      <c r="AH74" s="143"/>
      <c r="AI74" s="152"/>
    </row>
    <row r="75" spans="2:35" s="148" customFormat="1" ht="22.5" x14ac:dyDescent="0.25">
      <c r="B75" s="149" t="s">
        <v>216</v>
      </c>
      <c r="C75" s="159"/>
      <c r="D75" s="159"/>
      <c r="E75" s="159"/>
      <c r="F75" s="159"/>
      <c r="G75" s="159"/>
      <c r="H75" s="159">
        <v>243</v>
      </c>
      <c r="I75" s="159">
        <v>225</v>
      </c>
      <c r="J75" s="159" t="s">
        <v>122</v>
      </c>
      <c r="K75" s="143"/>
      <c r="L75" s="159"/>
      <c r="M75" s="143"/>
      <c r="N75" s="143"/>
      <c r="O75" s="143"/>
      <c r="P75" s="143"/>
      <c r="Q75" s="143"/>
      <c r="R75" s="143"/>
      <c r="S75" s="143"/>
      <c r="T75" s="159"/>
      <c r="U75" s="143"/>
      <c r="V75" s="143"/>
      <c r="W75" s="143"/>
      <c r="X75" s="143"/>
      <c r="Y75" s="143"/>
      <c r="Z75" s="143"/>
      <c r="AA75" s="143"/>
      <c r="AB75" s="159"/>
      <c r="AC75" s="143"/>
      <c r="AD75" s="143"/>
      <c r="AE75" s="143"/>
      <c r="AF75" s="143"/>
      <c r="AG75" s="143"/>
      <c r="AH75" s="143"/>
      <c r="AI75" s="152"/>
    </row>
    <row r="76" spans="2:35" s="148" customFormat="1" ht="22.5" x14ac:dyDescent="0.25">
      <c r="B76" s="149" t="s">
        <v>217</v>
      </c>
      <c r="C76" s="159"/>
      <c r="D76" s="159"/>
      <c r="E76" s="159"/>
      <c r="F76" s="159"/>
      <c r="G76" s="159"/>
      <c r="H76" s="159">
        <v>244</v>
      </c>
      <c r="I76" s="159">
        <v>225</v>
      </c>
      <c r="J76" s="159" t="s">
        <v>123</v>
      </c>
      <c r="K76" s="143"/>
      <c r="L76" s="159"/>
      <c r="M76" s="143"/>
      <c r="N76" s="143"/>
      <c r="O76" s="143"/>
      <c r="P76" s="143"/>
      <c r="Q76" s="143"/>
      <c r="R76" s="143"/>
      <c r="S76" s="143"/>
      <c r="T76" s="159"/>
      <c r="U76" s="143"/>
      <c r="V76" s="143"/>
      <c r="W76" s="143"/>
      <c r="X76" s="143"/>
      <c r="Y76" s="143"/>
      <c r="Z76" s="143"/>
      <c r="AA76" s="143"/>
      <c r="AB76" s="159"/>
      <c r="AC76" s="143"/>
      <c r="AD76" s="143"/>
      <c r="AE76" s="143"/>
      <c r="AF76" s="143"/>
      <c r="AG76" s="143"/>
      <c r="AH76" s="143"/>
      <c r="AI76" s="152"/>
    </row>
    <row r="77" spans="2:35" s="153" customFormat="1" x14ac:dyDescent="0.25">
      <c r="B77" s="145" t="s">
        <v>218</v>
      </c>
      <c r="C77" s="83"/>
      <c r="D77" s="83"/>
      <c r="E77" s="83"/>
      <c r="F77" s="83"/>
      <c r="G77" s="83"/>
      <c r="H77" s="83"/>
      <c r="I77" s="83">
        <v>226</v>
      </c>
      <c r="J77" s="83"/>
      <c r="K77" s="147">
        <f>SUM(K78:K86)</f>
        <v>0</v>
      </c>
      <c r="L77" s="83">
        <f>SUM(L78:L86)</f>
        <v>0</v>
      </c>
      <c r="M77" s="147">
        <f t="shared" ref="M77:R77" si="27">SUM(M78:M86)</f>
        <v>0</v>
      </c>
      <c r="N77" s="147">
        <f t="shared" si="27"/>
        <v>0</v>
      </c>
      <c r="O77" s="147">
        <f t="shared" si="27"/>
        <v>0</v>
      </c>
      <c r="P77" s="147">
        <f t="shared" si="27"/>
        <v>0</v>
      </c>
      <c r="Q77" s="147">
        <f t="shared" si="27"/>
        <v>0</v>
      </c>
      <c r="R77" s="147">
        <f t="shared" si="27"/>
        <v>0</v>
      </c>
      <c r="S77" s="147">
        <f>SUM(S78:S86)</f>
        <v>0</v>
      </c>
      <c r="T77" s="83">
        <f t="shared" ref="T77:Z77" si="28">SUM(T78:T86)</f>
        <v>0</v>
      </c>
      <c r="U77" s="147">
        <f t="shared" si="28"/>
        <v>0</v>
      </c>
      <c r="V77" s="147">
        <f t="shared" si="28"/>
        <v>0</v>
      </c>
      <c r="W77" s="147">
        <f t="shared" si="28"/>
        <v>0</v>
      </c>
      <c r="X77" s="147">
        <f t="shared" si="28"/>
        <v>0</v>
      </c>
      <c r="Y77" s="147">
        <f t="shared" si="28"/>
        <v>0</v>
      </c>
      <c r="Z77" s="147">
        <f t="shared" si="28"/>
        <v>0</v>
      </c>
      <c r="AA77" s="147">
        <f>SUM(AA78:AA86)</f>
        <v>0</v>
      </c>
      <c r="AB77" s="83">
        <f t="shared" ref="AB77:AH77" si="29">SUM(AB78:AB86)</f>
        <v>0</v>
      </c>
      <c r="AC77" s="147">
        <f t="shared" si="29"/>
        <v>0</v>
      </c>
      <c r="AD77" s="147">
        <f t="shared" si="29"/>
        <v>0</v>
      </c>
      <c r="AE77" s="147">
        <f t="shared" si="29"/>
        <v>0</v>
      </c>
      <c r="AF77" s="147">
        <f t="shared" si="29"/>
        <v>0</v>
      </c>
      <c r="AG77" s="147">
        <f t="shared" si="29"/>
        <v>0</v>
      </c>
      <c r="AH77" s="147">
        <f t="shared" si="29"/>
        <v>0</v>
      </c>
      <c r="AI77" s="155"/>
    </row>
    <row r="78" spans="2:35" s="148" customFormat="1" ht="78.75" x14ac:dyDescent="0.25">
      <c r="B78" s="149" t="s">
        <v>219</v>
      </c>
      <c r="C78" s="159"/>
      <c r="D78" s="159"/>
      <c r="E78" s="159"/>
      <c r="F78" s="159"/>
      <c r="G78" s="159"/>
      <c r="H78" s="159">
        <v>244</v>
      </c>
      <c r="I78" s="159">
        <v>226</v>
      </c>
      <c r="J78" s="159" t="s">
        <v>124</v>
      </c>
      <c r="K78" s="143"/>
      <c r="L78" s="159"/>
      <c r="M78" s="143"/>
      <c r="N78" s="143"/>
      <c r="O78" s="143"/>
      <c r="P78" s="143"/>
      <c r="Q78" s="143"/>
      <c r="R78" s="143"/>
      <c r="S78" s="143"/>
      <c r="T78" s="159"/>
      <c r="U78" s="143"/>
      <c r="V78" s="143"/>
      <c r="W78" s="143"/>
      <c r="X78" s="143"/>
      <c r="Y78" s="143"/>
      <c r="Z78" s="143"/>
      <c r="AA78" s="143"/>
      <c r="AB78" s="159"/>
      <c r="AC78" s="143"/>
      <c r="AD78" s="143"/>
      <c r="AE78" s="143"/>
      <c r="AF78" s="143"/>
      <c r="AG78" s="143"/>
      <c r="AH78" s="143"/>
      <c r="AI78" s="152"/>
    </row>
    <row r="79" spans="2:35" s="148" customFormat="1" x14ac:dyDescent="0.25">
      <c r="B79" s="149" t="s">
        <v>220</v>
      </c>
      <c r="C79" s="159"/>
      <c r="D79" s="159"/>
      <c r="E79" s="159"/>
      <c r="F79" s="159"/>
      <c r="G79" s="159"/>
      <c r="H79" s="159">
        <v>244</v>
      </c>
      <c r="I79" s="159">
        <v>226</v>
      </c>
      <c r="J79" s="159" t="s">
        <v>125</v>
      </c>
      <c r="K79" s="143"/>
      <c r="L79" s="159"/>
      <c r="M79" s="143"/>
      <c r="N79" s="143"/>
      <c r="O79" s="143"/>
      <c r="P79" s="143"/>
      <c r="Q79" s="143"/>
      <c r="R79" s="143"/>
      <c r="S79" s="143"/>
      <c r="T79" s="159"/>
      <c r="U79" s="143"/>
      <c r="V79" s="143"/>
      <c r="W79" s="143"/>
      <c r="X79" s="143"/>
      <c r="Y79" s="143"/>
      <c r="Z79" s="143"/>
      <c r="AA79" s="143"/>
      <c r="AB79" s="159"/>
      <c r="AC79" s="143"/>
      <c r="AD79" s="143"/>
      <c r="AE79" s="143"/>
      <c r="AF79" s="143"/>
      <c r="AG79" s="143"/>
      <c r="AH79" s="143"/>
      <c r="AI79" s="152"/>
    </row>
    <row r="80" spans="2:35" s="148" customFormat="1" ht="22.5" x14ac:dyDescent="0.25">
      <c r="B80" s="149" t="s">
        <v>221</v>
      </c>
      <c r="C80" s="159"/>
      <c r="D80" s="159"/>
      <c r="E80" s="159"/>
      <c r="F80" s="159"/>
      <c r="G80" s="159"/>
      <c r="H80" s="159">
        <v>244</v>
      </c>
      <c r="I80" s="159">
        <v>226</v>
      </c>
      <c r="J80" s="159" t="s">
        <v>126</v>
      </c>
      <c r="K80" s="143"/>
      <c r="L80" s="159"/>
      <c r="M80" s="143"/>
      <c r="N80" s="143"/>
      <c r="O80" s="143"/>
      <c r="P80" s="143"/>
      <c r="Q80" s="143"/>
      <c r="R80" s="143"/>
      <c r="S80" s="143"/>
      <c r="T80" s="159"/>
      <c r="U80" s="143"/>
      <c r="V80" s="143"/>
      <c r="W80" s="143"/>
      <c r="X80" s="143"/>
      <c r="Y80" s="143"/>
      <c r="Z80" s="143"/>
      <c r="AA80" s="143"/>
      <c r="AB80" s="159"/>
      <c r="AC80" s="143"/>
      <c r="AD80" s="143"/>
      <c r="AE80" s="143"/>
      <c r="AF80" s="143"/>
      <c r="AG80" s="143"/>
      <c r="AH80" s="143"/>
      <c r="AI80" s="152"/>
    </row>
    <row r="81" spans="2:35" s="148" customFormat="1" x14ac:dyDescent="0.25">
      <c r="B81" s="149" t="s">
        <v>222</v>
      </c>
      <c r="C81" s="159"/>
      <c r="D81" s="159"/>
      <c r="E81" s="159"/>
      <c r="F81" s="159"/>
      <c r="G81" s="159"/>
      <c r="H81" s="159">
        <v>244</v>
      </c>
      <c r="I81" s="159">
        <v>226</v>
      </c>
      <c r="J81" s="159" t="s">
        <v>127</v>
      </c>
      <c r="K81" s="143"/>
      <c r="L81" s="159"/>
      <c r="M81" s="143"/>
      <c r="N81" s="143"/>
      <c r="O81" s="143"/>
      <c r="P81" s="143"/>
      <c r="Q81" s="143"/>
      <c r="R81" s="143"/>
      <c r="S81" s="143"/>
      <c r="T81" s="159"/>
      <c r="U81" s="143"/>
      <c r="V81" s="143"/>
      <c r="W81" s="143"/>
      <c r="X81" s="143"/>
      <c r="Y81" s="143"/>
      <c r="Z81" s="143"/>
      <c r="AA81" s="143"/>
      <c r="AB81" s="159"/>
      <c r="AC81" s="143"/>
      <c r="AD81" s="143"/>
      <c r="AE81" s="143"/>
      <c r="AF81" s="143"/>
      <c r="AG81" s="143"/>
      <c r="AH81" s="143"/>
      <c r="AI81" s="152"/>
    </row>
    <row r="82" spans="2:35" s="148" customFormat="1" ht="45" x14ac:dyDescent="0.25">
      <c r="B82" s="149" t="s">
        <v>223</v>
      </c>
      <c r="C82" s="159"/>
      <c r="D82" s="159"/>
      <c r="E82" s="159"/>
      <c r="F82" s="159"/>
      <c r="G82" s="159"/>
      <c r="H82" s="159">
        <v>244</v>
      </c>
      <c r="I82" s="159">
        <v>226</v>
      </c>
      <c r="J82" s="159" t="s">
        <v>128</v>
      </c>
      <c r="K82" s="143"/>
      <c r="L82" s="159"/>
      <c r="M82" s="143"/>
      <c r="N82" s="143"/>
      <c r="O82" s="143"/>
      <c r="P82" s="143"/>
      <c r="Q82" s="143"/>
      <c r="R82" s="143"/>
      <c r="S82" s="143"/>
      <c r="T82" s="159"/>
      <c r="U82" s="143"/>
      <c r="V82" s="143"/>
      <c r="W82" s="143"/>
      <c r="X82" s="143"/>
      <c r="Y82" s="143"/>
      <c r="Z82" s="143"/>
      <c r="AA82" s="143"/>
      <c r="AB82" s="159"/>
      <c r="AC82" s="143"/>
      <c r="AD82" s="143"/>
      <c r="AE82" s="143"/>
      <c r="AF82" s="143"/>
      <c r="AG82" s="143"/>
      <c r="AH82" s="143"/>
      <c r="AI82" s="152"/>
    </row>
    <row r="83" spans="2:35" s="148" customFormat="1" ht="33.75" x14ac:dyDescent="0.25">
      <c r="B83" s="149" t="s">
        <v>224</v>
      </c>
      <c r="C83" s="159"/>
      <c r="D83" s="159"/>
      <c r="E83" s="159"/>
      <c r="F83" s="159"/>
      <c r="G83" s="159"/>
      <c r="H83" s="159">
        <v>244</v>
      </c>
      <c r="I83" s="159">
        <v>226</v>
      </c>
      <c r="J83" s="159" t="s">
        <v>129</v>
      </c>
      <c r="K83" s="143"/>
      <c r="L83" s="159"/>
      <c r="M83" s="143"/>
      <c r="N83" s="143"/>
      <c r="O83" s="143"/>
      <c r="P83" s="143"/>
      <c r="Q83" s="143"/>
      <c r="R83" s="143"/>
      <c r="S83" s="143"/>
      <c r="T83" s="159"/>
      <c r="U83" s="143"/>
      <c r="V83" s="143"/>
      <c r="W83" s="143"/>
      <c r="X83" s="143"/>
      <c r="Y83" s="143"/>
      <c r="Z83" s="143"/>
      <c r="AA83" s="143"/>
      <c r="AB83" s="159"/>
      <c r="AC83" s="143"/>
      <c r="AD83" s="143"/>
      <c r="AE83" s="143"/>
      <c r="AF83" s="143"/>
      <c r="AG83" s="143"/>
      <c r="AH83" s="143"/>
      <c r="AI83" s="152"/>
    </row>
    <row r="84" spans="2:35" s="148" customFormat="1" ht="25.5" customHeight="1" x14ac:dyDescent="0.25">
      <c r="B84" s="149" t="s">
        <v>257</v>
      </c>
      <c r="C84" s="159"/>
      <c r="D84" s="159"/>
      <c r="E84" s="159"/>
      <c r="F84" s="159"/>
      <c r="G84" s="159"/>
      <c r="H84" s="159">
        <v>244</v>
      </c>
      <c r="I84" s="159">
        <v>226</v>
      </c>
      <c r="J84" s="159" t="s">
        <v>256</v>
      </c>
      <c r="K84" s="143"/>
      <c r="L84" s="159"/>
      <c r="M84" s="143"/>
      <c r="N84" s="143"/>
      <c r="O84" s="143"/>
      <c r="P84" s="143"/>
      <c r="Q84" s="143"/>
      <c r="R84" s="143"/>
      <c r="S84" s="143"/>
      <c r="T84" s="159"/>
      <c r="U84" s="143"/>
      <c r="V84" s="143"/>
      <c r="W84" s="143"/>
      <c r="X84" s="143"/>
      <c r="Y84" s="143"/>
      <c r="Z84" s="143"/>
      <c r="AA84" s="143"/>
      <c r="AB84" s="159"/>
      <c r="AC84" s="143"/>
      <c r="AD84" s="143"/>
      <c r="AE84" s="143"/>
      <c r="AF84" s="143"/>
      <c r="AG84" s="143"/>
      <c r="AH84" s="143"/>
      <c r="AI84" s="152"/>
    </row>
    <row r="85" spans="2:35" s="148" customFormat="1" ht="25.5" customHeight="1" x14ac:dyDescent="0.25">
      <c r="B85" s="149" t="s">
        <v>267</v>
      </c>
      <c r="C85" s="159"/>
      <c r="D85" s="159"/>
      <c r="E85" s="159"/>
      <c r="F85" s="159"/>
      <c r="G85" s="159"/>
      <c r="H85" s="159">
        <v>244</v>
      </c>
      <c r="I85" s="159">
        <v>226</v>
      </c>
      <c r="J85" s="159" t="s">
        <v>266</v>
      </c>
      <c r="K85" s="143"/>
      <c r="L85" s="159"/>
      <c r="M85" s="143"/>
      <c r="N85" s="143"/>
      <c r="O85" s="143"/>
      <c r="P85" s="143"/>
      <c r="Q85" s="143"/>
      <c r="R85" s="143"/>
      <c r="S85" s="143"/>
      <c r="T85" s="159"/>
      <c r="U85" s="143"/>
      <c r="V85" s="143"/>
      <c r="W85" s="143"/>
      <c r="X85" s="143"/>
      <c r="Y85" s="143"/>
      <c r="Z85" s="143"/>
      <c r="AA85" s="143"/>
      <c r="AB85" s="159"/>
      <c r="AC85" s="143"/>
      <c r="AD85" s="143"/>
      <c r="AE85" s="143"/>
      <c r="AF85" s="143"/>
      <c r="AG85" s="143"/>
      <c r="AH85" s="143"/>
      <c r="AI85" s="152"/>
    </row>
    <row r="86" spans="2:35" s="148" customFormat="1" ht="24.75" customHeight="1" x14ac:dyDescent="0.25">
      <c r="B86" s="149" t="s">
        <v>264</v>
      </c>
      <c r="C86" s="159"/>
      <c r="D86" s="159"/>
      <c r="E86" s="159"/>
      <c r="F86" s="159"/>
      <c r="G86" s="159"/>
      <c r="H86" s="159">
        <v>244</v>
      </c>
      <c r="I86" s="159">
        <v>226</v>
      </c>
      <c r="J86" s="159" t="s">
        <v>265</v>
      </c>
      <c r="K86" s="143"/>
      <c r="L86" s="159"/>
      <c r="M86" s="143"/>
      <c r="N86" s="143"/>
      <c r="O86" s="143"/>
      <c r="P86" s="143"/>
      <c r="Q86" s="143"/>
      <c r="R86" s="143"/>
      <c r="S86" s="143"/>
      <c r="T86" s="159"/>
      <c r="U86" s="143"/>
      <c r="V86" s="143"/>
      <c r="W86" s="143"/>
      <c r="X86" s="143"/>
      <c r="Y86" s="143"/>
      <c r="Z86" s="143"/>
      <c r="AA86" s="143"/>
      <c r="AB86" s="159"/>
      <c r="AC86" s="143"/>
      <c r="AD86" s="143"/>
      <c r="AE86" s="143"/>
      <c r="AF86" s="143"/>
      <c r="AG86" s="143"/>
      <c r="AH86" s="143"/>
      <c r="AI86" s="152"/>
    </row>
    <row r="87" spans="2:35" s="153" customFormat="1" ht="33.75" x14ac:dyDescent="0.25">
      <c r="B87" s="145" t="s">
        <v>225</v>
      </c>
      <c r="C87" s="83"/>
      <c r="D87" s="83"/>
      <c r="E87" s="83"/>
      <c r="F87" s="83"/>
      <c r="G87" s="83"/>
      <c r="H87" s="83">
        <v>244</v>
      </c>
      <c r="I87" s="83">
        <v>227</v>
      </c>
      <c r="J87" s="83"/>
      <c r="K87" s="157"/>
      <c r="L87" s="83"/>
      <c r="M87" s="157"/>
      <c r="N87" s="157"/>
      <c r="O87" s="157"/>
      <c r="P87" s="157"/>
      <c r="Q87" s="157"/>
      <c r="R87" s="157"/>
      <c r="S87" s="157"/>
      <c r="T87" s="83"/>
      <c r="U87" s="157"/>
      <c r="V87" s="157"/>
      <c r="W87" s="157"/>
      <c r="X87" s="157"/>
      <c r="Y87" s="157"/>
      <c r="Z87" s="157"/>
      <c r="AA87" s="157"/>
      <c r="AB87" s="83"/>
      <c r="AC87" s="157"/>
      <c r="AD87" s="157"/>
      <c r="AE87" s="157"/>
      <c r="AF87" s="157"/>
      <c r="AG87" s="157"/>
      <c r="AH87" s="157"/>
      <c r="AI87" s="155" t="s">
        <v>226</v>
      </c>
    </row>
    <row r="88" spans="2:35" s="153" customFormat="1" ht="21" x14ac:dyDescent="0.25">
      <c r="B88" s="145" t="s">
        <v>227</v>
      </c>
      <c r="C88" s="83"/>
      <c r="D88" s="83"/>
      <c r="E88" s="83"/>
      <c r="F88" s="83"/>
      <c r="G88" s="83"/>
      <c r="H88" s="83">
        <v>244</v>
      </c>
      <c r="I88" s="83">
        <v>228</v>
      </c>
      <c r="J88" s="83"/>
      <c r="K88" s="157"/>
      <c r="L88" s="83"/>
      <c r="M88" s="157"/>
      <c r="N88" s="157"/>
      <c r="O88" s="157"/>
      <c r="P88" s="157"/>
      <c r="Q88" s="157"/>
      <c r="R88" s="157"/>
      <c r="S88" s="157"/>
      <c r="T88" s="83"/>
      <c r="U88" s="157"/>
      <c r="V88" s="157"/>
      <c r="W88" s="157"/>
      <c r="X88" s="157"/>
      <c r="Y88" s="157"/>
      <c r="Z88" s="157"/>
      <c r="AA88" s="157"/>
      <c r="AB88" s="83"/>
      <c r="AC88" s="157"/>
      <c r="AD88" s="157"/>
      <c r="AE88" s="157"/>
      <c r="AF88" s="157"/>
      <c r="AG88" s="157"/>
      <c r="AH88" s="157"/>
      <c r="AI88" s="155"/>
    </row>
    <row r="89" spans="2:35" s="153" customFormat="1" hidden="1" x14ac:dyDescent="0.25">
      <c r="B89" s="145"/>
      <c r="C89" s="83"/>
      <c r="D89" s="83"/>
      <c r="E89" s="83"/>
      <c r="F89" s="83"/>
      <c r="G89" s="83"/>
      <c r="H89" s="83"/>
      <c r="I89" s="83"/>
      <c r="J89" s="83"/>
      <c r="K89" s="157"/>
      <c r="L89" s="83"/>
      <c r="M89" s="157"/>
      <c r="N89" s="157"/>
      <c r="O89" s="157"/>
      <c r="P89" s="157"/>
      <c r="Q89" s="157"/>
      <c r="R89" s="157"/>
      <c r="S89" s="157"/>
      <c r="T89" s="83"/>
      <c r="U89" s="157"/>
      <c r="V89" s="157"/>
      <c r="W89" s="157"/>
      <c r="X89" s="157"/>
      <c r="Y89" s="157"/>
      <c r="Z89" s="157"/>
      <c r="AA89" s="157"/>
      <c r="AB89" s="83"/>
      <c r="AC89" s="157"/>
      <c r="AD89" s="157"/>
      <c r="AE89" s="157"/>
      <c r="AF89" s="157"/>
      <c r="AG89" s="157"/>
      <c r="AH89" s="157"/>
      <c r="AI89" s="155"/>
    </row>
    <row r="90" spans="2:35" s="148" customFormat="1" hidden="1" x14ac:dyDescent="0.25">
      <c r="B90" s="149"/>
      <c r="C90" s="159"/>
      <c r="D90" s="159"/>
      <c r="E90" s="159"/>
      <c r="F90" s="159"/>
      <c r="G90" s="159"/>
      <c r="H90" s="159"/>
      <c r="I90" s="159"/>
      <c r="J90" s="159"/>
      <c r="K90" s="143"/>
      <c r="L90" s="159"/>
      <c r="M90" s="143"/>
      <c r="N90" s="143"/>
      <c r="O90" s="143"/>
      <c r="P90" s="143"/>
      <c r="Q90" s="143"/>
      <c r="R90" s="143"/>
      <c r="S90" s="143"/>
      <c r="T90" s="159"/>
      <c r="U90" s="143"/>
      <c r="V90" s="143"/>
      <c r="W90" s="143"/>
      <c r="X90" s="143"/>
      <c r="Y90" s="143"/>
      <c r="Z90" s="143"/>
      <c r="AA90" s="143"/>
      <c r="AB90" s="159"/>
      <c r="AC90" s="143"/>
      <c r="AD90" s="143"/>
      <c r="AE90" s="143"/>
      <c r="AF90" s="143"/>
      <c r="AG90" s="143"/>
      <c r="AH90" s="143"/>
      <c r="AI90" s="152"/>
    </row>
    <row r="91" spans="2:35" s="153" customFormat="1" ht="31.5" x14ac:dyDescent="0.25">
      <c r="B91" s="145" t="s">
        <v>228</v>
      </c>
      <c r="C91" s="83"/>
      <c r="D91" s="83"/>
      <c r="E91" s="83"/>
      <c r="F91" s="83"/>
      <c r="G91" s="83"/>
      <c r="H91" s="83">
        <v>244</v>
      </c>
      <c r="I91" s="83">
        <v>310</v>
      </c>
      <c r="J91" s="83"/>
      <c r="K91" s="157"/>
      <c r="L91" s="83"/>
      <c r="M91" s="157"/>
      <c r="N91" s="157"/>
      <c r="O91" s="157"/>
      <c r="P91" s="157"/>
      <c r="Q91" s="157"/>
      <c r="R91" s="157"/>
      <c r="S91" s="157"/>
      <c r="T91" s="83"/>
      <c r="U91" s="157"/>
      <c r="V91" s="157"/>
      <c r="W91" s="157"/>
      <c r="X91" s="157"/>
      <c r="Y91" s="157"/>
      <c r="Z91" s="157"/>
      <c r="AA91" s="157"/>
      <c r="AB91" s="83"/>
      <c r="AC91" s="157"/>
      <c r="AD91" s="157"/>
      <c r="AE91" s="157"/>
      <c r="AF91" s="157"/>
      <c r="AG91" s="157"/>
      <c r="AH91" s="157"/>
      <c r="AI91" s="155"/>
    </row>
    <row r="92" spans="2:35" s="153" customFormat="1" ht="24.75" customHeight="1" x14ac:dyDescent="0.25">
      <c r="B92" s="145" t="s">
        <v>229</v>
      </c>
      <c r="C92" s="83"/>
      <c r="D92" s="83"/>
      <c r="E92" s="83"/>
      <c r="F92" s="83"/>
      <c r="G92" s="83"/>
      <c r="H92" s="83"/>
      <c r="I92" s="83">
        <v>340</v>
      </c>
      <c r="J92" s="83"/>
      <c r="K92" s="147">
        <f>SUM(K93:K100)</f>
        <v>0</v>
      </c>
      <c r="L92" s="83">
        <f t="shared" ref="L92:R92" si="30">SUM(L93:L100)</f>
        <v>0</v>
      </c>
      <c r="M92" s="147">
        <f t="shared" si="30"/>
        <v>0</v>
      </c>
      <c r="N92" s="147">
        <f t="shared" si="30"/>
        <v>0</v>
      </c>
      <c r="O92" s="147">
        <f t="shared" si="30"/>
        <v>0</v>
      </c>
      <c r="P92" s="147">
        <f t="shared" si="30"/>
        <v>0</v>
      </c>
      <c r="Q92" s="147">
        <f t="shared" si="30"/>
        <v>0</v>
      </c>
      <c r="R92" s="147">
        <f t="shared" si="30"/>
        <v>0</v>
      </c>
      <c r="S92" s="147">
        <f>SUM(S93:S100)</f>
        <v>0</v>
      </c>
      <c r="T92" s="83">
        <f t="shared" ref="T92:Z92" si="31">SUM(T93:T100)</f>
        <v>0</v>
      </c>
      <c r="U92" s="147">
        <f t="shared" si="31"/>
        <v>0</v>
      </c>
      <c r="V92" s="147">
        <f t="shared" si="31"/>
        <v>0</v>
      </c>
      <c r="W92" s="147">
        <f t="shared" si="31"/>
        <v>0</v>
      </c>
      <c r="X92" s="147">
        <f t="shared" si="31"/>
        <v>0</v>
      </c>
      <c r="Y92" s="147">
        <f t="shared" si="31"/>
        <v>0</v>
      </c>
      <c r="Z92" s="147">
        <f t="shared" si="31"/>
        <v>0</v>
      </c>
      <c r="AA92" s="147">
        <f>SUM(AA93:AA100)</f>
        <v>0</v>
      </c>
      <c r="AB92" s="83">
        <f t="shared" ref="AB92:AH92" si="32">SUM(AB93:AB100)</f>
        <v>0</v>
      </c>
      <c r="AC92" s="147">
        <f t="shared" si="32"/>
        <v>0</v>
      </c>
      <c r="AD92" s="147">
        <f t="shared" si="32"/>
        <v>0</v>
      </c>
      <c r="AE92" s="147">
        <f t="shared" si="32"/>
        <v>0</v>
      </c>
      <c r="AF92" s="147">
        <f t="shared" si="32"/>
        <v>0</v>
      </c>
      <c r="AG92" s="147">
        <f t="shared" si="32"/>
        <v>0</v>
      </c>
      <c r="AH92" s="147">
        <f t="shared" si="32"/>
        <v>0</v>
      </c>
      <c r="AI92" s="155"/>
    </row>
    <row r="93" spans="2:35" s="148" customFormat="1" ht="22.5" x14ac:dyDescent="0.25">
      <c r="B93" s="149" t="s">
        <v>230</v>
      </c>
      <c r="C93" s="159"/>
      <c r="D93" s="159"/>
      <c r="E93" s="159"/>
      <c r="F93" s="159"/>
      <c r="G93" s="159"/>
      <c r="H93" s="159">
        <v>244</v>
      </c>
      <c r="I93" s="159">
        <v>342</v>
      </c>
      <c r="J93" s="159"/>
      <c r="K93" s="143"/>
      <c r="L93" s="159"/>
      <c r="M93" s="143"/>
      <c r="N93" s="143"/>
      <c r="O93" s="143"/>
      <c r="P93" s="143"/>
      <c r="Q93" s="143"/>
      <c r="R93" s="143"/>
      <c r="S93" s="143"/>
      <c r="T93" s="159"/>
      <c r="U93" s="143"/>
      <c r="V93" s="143"/>
      <c r="W93" s="143"/>
      <c r="X93" s="143"/>
      <c r="Y93" s="143"/>
      <c r="Z93" s="143"/>
      <c r="AA93" s="143"/>
      <c r="AB93" s="159"/>
      <c r="AC93" s="143"/>
      <c r="AD93" s="143"/>
      <c r="AE93" s="143"/>
      <c r="AF93" s="143"/>
      <c r="AG93" s="143"/>
      <c r="AH93" s="143"/>
      <c r="AI93" s="152" t="s">
        <v>231</v>
      </c>
    </row>
    <row r="94" spans="2:35" s="148" customFormat="1" ht="22.5" x14ac:dyDescent="0.25">
      <c r="B94" s="149" t="s">
        <v>232</v>
      </c>
      <c r="C94" s="159"/>
      <c r="D94" s="159"/>
      <c r="E94" s="159"/>
      <c r="F94" s="159"/>
      <c r="G94" s="159"/>
      <c r="H94" s="159">
        <v>244</v>
      </c>
      <c r="I94" s="159">
        <v>343</v>
      </c>
      <c r="J94" s="159"/>
      <c r="K94" s="143"/>
      <c r="L94" s="159"/>
      <c r="M94" s="143"/>
      <c r="N94" s="143"/>
      <c r="O94" s="143"/>
      <c r="P94" s="143"/>
      <c r="Q94" s="143"/>
      <c r="R94" s="143"/>
      <c r="S94" s="143"/>
      <c r="T94" s="159"/>
      <c r="U94" s="143"/>
      <c r="V94" s="143"/>
      <c r="W94" s="143"/>
      <c r="X94" s="143"/>
      <c r="Y94" s="143"/>
      <c r="Z94" s="143"/>
      <c r="AA94" s="143"/>
      <c r="AB94" s="159"/>
      <c r="AC94" s="143"/>
      <c r="AD94" s="143"/>
      <c r="AE94" s="143"/>
      <c r="AF94" s="143"/>
      <c r="AG94" s="143"/>
      <c r="AH94" s="143"/>
      <c r="AI94" s="152" t="s">
        <v>233</v>
      </c>
    </row>
    <row r="95" spans="2:35" s="148" customFormat="1" ht="22.5" x14ac:dyDescent="0.25">
      <c r="B95" s="149" t="s">
        <v>234</v>
      </c>
      <c r="C95" s="159"/>
      <c r="D95" s="159"/>
      <c r="E95" s="159"/>
      <c r="F95" s="159"/>
      <c r="G95" s="159"/>
      <c r="H95" s="159">
        <v>244</v>
      </c>
      <c r="I95" s="159">
        <v>344</v>
      </c>
      <c r="J95" s="159"/>
      <c r="K95" s="143"/>
      <c r="L95" s="159"/>
      <c r="M95" s="143"/>
      <c r="N95" s="143"/>
      <c r="O95" s="143"/>
      <c r="P95" s="143"/>
      <c r="Q95" s="143"/>
      <c r="R95" s="143"/>
      <c r="S95" s="143"/>
      <c r="T95" s="159"/>
      <c r="U95" s="143"/>
      <c r="V95" s="143"/>
      <c r="W95" s="143"/>
      <c r="X95" s="143"/>
      <c r="Y95" s="143"/>
      <c r="Z95" s="143"/>
      <c r="AA95" s="143"/>
      <c r="AB95" s="159"/>
      <c r="AC95" s="143"/>
      <c r="AD95" s="143"/>
      <c r="AE95" s="143"/>
      <c r="AF95" s="143"/>
      <c r="AG95" s="143"/>
      <c r="AH95" s="143"/>
      <c r="AI95" s="152" t="s">
        <v>235</v>
      </c>
    </row>
    <row r="96" spans="2:35" s="148" customFormat="1" ht="22.5" x14ac:dyDescent="0.25">
      <c r="B96" s="149" t="s">
        <v>236</v>
      </c>
      <c r="C96" s="159"/>
      <c r="D96" s="159"/>
      <c r="E96" s="159"/>
      <c r="F96" s="159"/>
      <c r="G96" s="159"/>
      <c r="H96" s="159">
        <v>244</v>
      </c>
      <c r="I96" s="159">
        <v>345</v>
      </c>
      <c r="J96" s="159"/>
      <c r="K96" s="143"/>
      <c r="L96" s="159"/>
      <c r="M96" s="143"/>
      <c r="N96" s="143"/>
      <c r="O96" s="143"/>
      <c r="P96" s="143"/>
      <c r="Q96" s="143"/>
      <c r="R96" s="143"/>
      <c r="S96" s="143"/>
      <c r="T96" s="159"/>
      <c r="U96" s="143"/>
      <c r="V96" s="143"/>
      <c r="W96" s="143"/>
      <c r="X96" s="143"/>
      <c r="Y96" s="143"/>
      <c r="Z96" s="143"/>
      <c r="AA96" s="143"/>
      <c r="AB96" s="159"/>
      <c r="AC96" s="143"/>
      <c r="AD96" s="143"/>
      <c r="AE96" s="143"/>
      <c r="AF96" s="143"/>
      <c r="AG96" s="143"/>
      <c r="AH96" s="143"/>
      <c r="AI96" s="152" t="s">
        <v>237</v>
      </c>
    </row>
    <row r="97" spans="2:35" s="148" customFormat="1" ht="33.75" x14ac:dyDescent="0.25">
      <c r="B97" s="149" t="s">
        <v>263</v>
      </c>
      <c r="C97" s="159"/>
      <c r="D97" s="159"/>
      <c r="E97" s="159"/>
      <c r="F97" s="159"/>
      <c r="G97" s="159"/>
      <c r="H97" s="159">
        <v>244</v>
      </c>
      <c r="I97" s="159">
        <v>346</v>
      </c>
      <c r="J97" s="159" t="s">
        <v>260</v>
      </c>
      <c r="K97" s="143"/>
      <c r="L97" s="159"/>
      <c r="M97" s="143"/>
      <c r="N97" s="143"/>
      <c r="O97" s="143"/>
      <c r="P97" s="143"/>
      <c r="Q97" s="143"/>
      <c r="R97" s="143"/>
      <c r="S97" s="143"/>
      <c r="T97" s="159"/>
      <c r="U97" s="143"/>
      <c r="V97" s="143"/>
      <c r="W97" s="143"/>
      <c r="X97" s="143"/>
      <c r="Y97" s="143"/>
      <c r="Z97" s="143"/>
      <c r="AA97" s="143"/>
      <c r="AB97" s="159"/>
      <c r="AC97" s="143"/>
      <c r="AD97" s="143"/>
      <c r="AE97" s="143"/>
      <c r="AF97" s="143"/>
      <c r="AG97" s="143"/>
      <c r="AH97" s="143"/>
      <c r="AI97" s="152" t="s">
        <v>238</v>
      </c>
    </row>
    <row r="98" spans="2:35" s="148" customFormat="1" ht="33.75" x14ac:dyDescent="0.25">
      <c r="B98" s="149" t="s">
        <v>262</v>
      </c>
      <c r="C98" s="159"/>
      <c r="D98" s="159"/>
      <c r="E98" s="159"/>
      <c r="F98" s="159"/>
      <c r="G98" s="159"/>
      <c r="H98" s="159">
        <v>244</v>
      </c>
      <c r="I98" s="159">
        <v>346</v>
      </c>
      <c r="J98" s="159" t="s">
        <v>261</v>
      </c>
      <c r="K98" s="143"/>
      <c r="L98" s="159"/>
      <c r="M98" s="143"/>
      <c r="N98" s="143"/>
      <c r="O98" s="143"/>
      <c r="P98" s="143"/>
      <c r="Q98" s="143"/>
      <c r="R98" s="143"/>
      <c r="S98" s="143"/>
      <c r="T98" s="159"/>
      <c r="U98" s="143"/>
      <c r="V98" s="143"/>
      <c r="W98" s="143"/>
      <c r="X98" s="143"/>
      <c r="Y98" s="143"/>
      <c r="Z98" s="143"/>
      <c r="AA98" s="143"/>
      <c r="AB98" s="159"/>
      <c r="AC98" s="143"/>
      <c r="AD98" s="143"/>
      <c r="AE98" s="143"/>
      <c r="AF98" s="143"/>
      <c r="AG98" s="143"/>
      <c r="AH98" s="143"/>
      <c r="AI98" s="152" t="s">
        <v>239</v>
      </c>
    </row>
    <row r="99" spans="2:35" s="148" customFormat="1" ht="33.75" x14ac:dyDescent="0.25">
      <c r="B99" s="149" t="s">
        <v>240</v>
      </c>
      <c r="C99" s="159"/>
      <c r="D99" s="159"/>
      <c r="E99" s="159"/>
      <c r="F99" s="159"/>
      <c r="G99" s="159"/>
      <c r="H99" s="159">
        <v>244</v>
      </c>
      <c r="I99" s="159">
        <v>347</v>
      </c>
      <c r="J99" s="159"/>
      <c r="K99" s="143"/>
      <c r="L99" s="159"/>
      <c r="M99" s="143"/>
      <c r="N99" s="143"/>
      <c r="O99" s="143"/>
      <c r="P99" s="143"/>
      <c r="Q99" s="143"/>
      <c r="R99" s="143"/>
      <c r="S99" s="143"/>
      <c r="T99" s="159"/>
      <c r="U99" s="143"/>
      <c r="V99" s="143"/>
      <c r="W99" s="143"/>
      <c r="X99" s="143"/>
      <c r="Y99" s="143"/>
      <c r="Z99" s="143"/>
      <c r="AA99" s="143"/>
      <c r="AB99" s="159"/>
      <c r="AC99" s="143"/>
      <c r="AD99" s="143"/>
      <c r="AE99" s="143"/>
      <c r="AF99" s="143"/>
      <c r="AG99" s="143"/>
      <c r="AH99" s="143"/>
      <c r="AI99" s="152"/>
    </row>
    <row r="100" spans="2:35" s="148" customFormat="1" ht="25.5" customHeight="1" x14ac:dyDescent="0.25">
      <c r="B100" s="149" t="s">
        <v>241</v>
      </c>
      <c r="C100" s="159"/>
      <c r="D100" s="159"/>
      <c r="E100" s="159"/>
      <c r="F100" s="159"/>
      <c r="G100" s="159"/>
      <c r="H100" s="159">
        <v>244</v>
      </c>
      <c r="I100" s="159">
        <v>349</v>
      </c>
      <c r="J100" s="159"/>
      <c r="K100" s="143"/>
      <c r="L100" s="159"/>
      <c r="M100" s="143"/>
      <c r="N100" s="143"/>
      <c r="O100" s="143"/>
      <c r="P100" s="143"/>
      <c r="Q100" s="143"/>
      <c r="R100" s="143"/>
      <c r="S100" s="143"/>
      <c r="T100" s="159"/>
      <c r="U100" s="143"/>
      <c r="V100" s="143"/>
      <c r="W100" s="143"/>
      <c r="X100" s="143"/>
      <c r="Y100" s="143"/>
      <c r="Z100" s="143"/>
      <c r="AA100" s="143"/>
      <c r="AB100" s="159"/>
      <c r="AC100" s="143"/>
      <c r="AD100" s="143"/>
      <c r="AE100" s="143"/>
      <c r="AF100" s="143"/>
      <c r="AG100" s="143"/>
      <c r="AH100" s="143"/>
      <c r="AI100" s="152" t="s">
        <v>242</v>
      </c>
    </row>
    <row r="101" spans="2:35" s="153" customFormat="1" ht="21" x14ac:dyDescent="0.25">
      <c r="B101" s="145" t="s">
        <v>243</v>
      </c>
      <c r="C101" s="83"/>
      <c r="D101" s="83"/>
      <c r="E101" s="83"/>
      <c r="F101" s="83"/>
      <c r="G101" s="83"/>
      <c r="H101" s="83"/>
      <c r="I101" s="83">
        <v>350</v>
      </c>
      <c r="J101" s="83"/>
      <c r="K101" s="147">
        <f>SUM(K102:K105)</f>
        <v>0</v>
      </c>
      <c r="L101" s="83">
        <f t="shared" ref="L101:R101" si="33">SUM(L102:L105)</f>
        <v>0</v>
      </c>
      <c r="M101" s="147">
        <f t="shared" si="33"/>
        <v>0</v>
      </c>
      <c r="N101" s="147">
        <f t="shared" si="33"/>
        <v>0</v>
      </c>
      <c r="O101" s="147">
        <f t="shared" si="33"/>
        <v>0</v>
      </c>
      <c r="P101" s="147">
        <f t="shared" si="33"/>
        <v>0</v>
      </c>
      <c r="Q101" s="147">
        <f t="shared" si="33"/>
        <v>0</v>
      </c>
      <c r="R101" s="147">
        <f t="shared" si="33"/>
        <v>0</v>
      </c>
      <c r="S101" s="147">
        <f>SUM(S102:S105)</f>
        <v>0</v>
      </c>
      <c r="T101" s="83">
        <f t="shared" ref="T101:Z101" si="34">SUM(T102:T105)</f>
        <v>0</v>
      </c>
      <c r="U101" s="147">
        <f t="shared" si="34"/>
        <v>0</v>
      </c>
      <c r="V101" s="147">
        <f t="shared" si="34"/>
        <v>0</v>
      </c>
      <c r="W101" s="147">
        <f t="shared" si="34"/>
        <v>0</v>
      </c>
      <c r="X101" s="147">
        <f t="shared" si="34"/>
        <v>0</v>
      </c>
      <c r="Y101" s="147">
        <f t="shared" si="34"/>
        <v>0</v>
      </c>
      <c r="Z101" s="147">
        <f t="shared" si="34"/>
        <v>0</v>
      </c>
      <c r="AA101" s="147">
        <f>SUM(AA102:AA105)</f>
        <v>0</v>
      </c>
      <c r="AB101" s="83">
        <f t="shared" ref="AB101:AH101" si="35">SUM(AB102:AB105)</f>
        <v>0</v>
      </c>
      <c r="AC101" s="147">
        <f t="shared" si="35"/>
        <v>0</v>
      </c>
      <c r="AD101" s="147">
        <f t="shared" si="35"/>
        <v>0</v>
      </c>
      <c r="AE101" s="147">
        <f t="shared" si="35"/>
        <v>0</v>
      </c>
      <c r="AF101" s="147">
        <f t="shared" si="35"/>
        <v>0</v>
      </c>
      <c r="AG101" s="147">
        <f t="shared" si="35"/>
        <v>0</v>
      </c>
      <c r="AH101" s="147">
        <f t="shared" si="35"/>
        <v>0</v>
      </c>
      <c r="AI101" s="155"/>
    </row>
    <row r="102" spans="2:35" s="148" customFormat="1" ht="56.25" x14ac:dyDescent="0.25">
      <c r="B102" s="149" t="s">
        <v>244</v>
      </c>
      <c r="C102" s="159"/>
      <c r="D102" s="159"/>
      <c r="E102" s="159"/>
      <c r="F102" s="159"/>
      <c r="G102" s="159"/>
      <c r="H102" s="159">
        <v>244</v>
      </c>
      <c r="I102" s="159">
        <v>352</v>
      </c>
      <c r="J102" s="159"/>
      <c r="K102" s="143"/>
      <c r="L102" s="159"/>
      <c r="M102" s="143"/>
      <c r="N102" s="143"/>
      <c r="O102" s="143"/>
      <c r="P102" s="143"/>
      <c r="Q102" s="143"/>
      <c r="R102" s="143"/>
      <c r="S102" s="143"/>
      <c r="T102" s="159"/>
      <c r="U102" s="143"/>
      <c r="V102" s="143"/>
      <c r="W102" s="143"/>
      <c r="X102" s="143"/>
      <c r="Y102" s="143"/>
      <c r="Z102" s="143"/>
      <c r="AA102" s="143"/>
      <c r="AB102" s="159"/>
      <c r="AC102" s="143"/>
      <c r="AD102" s="143"/>
      <c r="AE102" s="143"/>
      <c r="AF102" s="143"/>
      <c r="AG102" s="143"/>
      <c r="AH102" s="143"/>
      <c r="AI102" s="152"/>
    </row>
    <row r="103" spans="2:35" s="148" customFormat="1" ht="45.75" customHeight="1" x14ac:dyDescent="0.25">
      <c r="B103" s="149" t="s">
        <v>245</v>
      </c>
      <c r="C103" s="159"/>
      <c r="D103" s="159"/>
      <c r="E103" s="159"/>
      <c r="F103" s="159"/>
      <c r="G103" s="159"/>
      <c r="H103" s="159">
        <v>244</v>
      </c>
      <c r="I103" s="159">
        <v>353</v>
      </c>
      <c r="J103" s="159"/>
      <c r="K103" s="143"/>
      <c r="L103" s="159"/>
      <c r="M103" s="143"/>
      <c r="N103" s="143"/>
      <c r="O103" s="143"/>
      <c r="P103" s="143"/>
      <c r="Q103" s="143"/>
      <c r="R103" s="143"/>
      <c r="S103" s="143"/>
      <c r="T103" s="159"/>
      <c r="U103" s="143"/>
      <c r="V103" s="143"/>
      <c r="W103" s="143"/>
      <c r="X103" s="143"/>
      <c r="Y103" s="143"/>
      <c r="Z103" s="143"/>
      <c r="AA103" s="143"/>
      <c r="AB103" s="159"/>
      <c r="AC103" s="143"/>
      <c r="AD103" s="143"/>
      <c r="AE103" s="143"/>
      <c r="AF103" s="143"/>
      <c r="AG103" s="143"/>
      <c r="AH103" s="143"/>
      <c r="AI103" s="152"/>
    </row>
    <row r="104" spans="2:35" s="148" customFormat="1" ht="45.75" hidden="1" customHeight="1" x14ac:dyDescent="0.25">
      <c r="B104" s="145"/>
      <c r="C104" s="159"/>
      <c r="D104" s="159"/>
      <c r="E104" s="159"/>
      <c r="F104" s="159"/>
      <c r="G104" s="159"/>
      <c r="H104" s="159"/>
      <c r="I104" s="83"/>
      <c r="J104" s="159"/>
      <c r="K104" s="143"/>
      <c r="L104" s="159"/>
      <c r="M104" s="143"/>
      <c r="N104" s="143"/>
      <c r="O104" s="143"/>
      <c r="P104" s="143"/>
      <c r="Q104" s="143"/>
      <c r="R104" s="143"/>
      <c r="S104" s="143"/>
      <c r="T104" s="159"/>
      <c r="U104" s="143"/>
      <c r="V104" s="143"/>
      <c r="W104" s="143"/>
      <c r="X104" s="143"/>
      <c r="Y104" s="143"/>
      <c r="Z104" s="143"/>
      <c r="AA104" s="143"/>
      <c r="AB104" s="159"/>
      <c r="AC104" s="143"/>
      <c r="AD104" s="143"/>
      <c r="AE104" s="143"/>
      <c r="AF104" s="143"/>
      <c r="AG104" s="143"/>
      <c r="AH104" s="143"/>
      <c r="AI104" s="152"/>
    </row>
    <row r="105" spans="2:35" s="148" customFormat="1" hidden="1" x14ac:dyDescent="0.25">
      <c r="B105" s="149"/>
      <c r="C105" s="159"/>
      <c r="D105" s="159"/>
      <c r="E105" s="159"/>
      <c r="F105" s="159"/>
      <c r="G105" s="159"/>
      <c r="H105" s="159"/>
      <c r="I105" s="159"/>
      <c r="J105" s="159"/>
      <c r="K105" s="143"/>
      <c r="L105" s="159"/>
      <c r="M105" s="143"/>
      <c r="N105" s="143"/>
      <c r="O105" s="143"/>
      <c r="P105" s="143"/>
      <c r="Q105" s="143"/>
      <c r="R105" s="143"/>
      <c r="S105" s="143"/>
      <c r="T105" s="159"/>
      <c r="U105" s="143"/>
      <c r="V105" s="143"/>
      <c r="W105" s="143"/>
      <c r="X105" s="143"/>
      <c r="Y105" s="143"/>
      <c r="Z105" s="143"/>
      <c r="AA105" s="143"/>
      <c r="AB105" s="159"/>
      <c r="AC105" s="143"/>
      <c r="AD105" s="143"/>
      <c r="AE105" s="143"/>
      <c r="AF105" s="143"/>
      <c r="AG105" s="143"/>
      <c r="AH105" s="143"/>
      <c r="AI105" s="152"/>
    </row>
    <row r="106" spans="2:35" s="140" customFormat="1" ht="21" x14ac:dyDescent="0.25">
      <c r="B106" s="84" t="s">
        <v>66</v>
      </c>
      <c r="C106" s="80">
        <v>300</v>
      </c>
      <c r="D106" s="80" t="s">
        <v>55</v>
      </c>
      <c r="E106" s="80" t="s">
        <v>55</v>
      </c>
      <c r="F106" s="80" t="s">
        <v>55</v>
      </c>
      <c r="G106" s="80" t="s">
        <v>55</v>
      </c>
      <c r="H106" s="80" t="s">
        <v>55</v>
      </c>
      <c r="I106" s="80" t="s">
        <v>55</v>
      </c>
      <c r="J106" s="80" t="s">
        <v>55</v>
      </c>
      <c r="K106" s="141"/>
      <c r="L106" s="80"/>
      <c r="M106" s="141"/>
      <c r="N106" s="141"/>
      <c r="O106" s="141"/>
      <c r="P106" s="141"/>
      <c r="Q106" s="141"/>
      <c r="R106" s="141"/>
      <c r="S106" s="141"/>
      <c r="T106" s="80"/>
      <c r="U106" s="141"/>
      <c r="V106" s="141"/>
      <c r="W106" s="141"/>
      <c r="X106" s="141"/>
      <c r="Y106" s="141"/>
      <c r="Z106" s="141"/>
      <c r="AA106" s="141"/>
      <c r="AB106" s="80"/>
      <c r="AC106" s="141"/>
      <c r="AD106" s="141"/>
      <c r="AE106" s="141"/>
      <c r="AF106" s="141"/>
      <c r="AG106" s="141"/>
      <c r="AH106" s="141"/>
      <c r="AI106" s="142"/>
    </row>
    <row r="107" spans="2:35" s="54" customFormat="1" x14ac:dyDescent="0.25">
      <c r="B107" s="79" t="s">
        <v>23</v>
      </c>
      <c r="C107" s="85"/>
      <c r="D107" s="85"/>
      <c r="E107" s="85"/>
      <c r="F107" s="85"/>
      <c r="G107" s="85"/>
      <c r="H107" s="85"/>
      <c r="I107" s="85"/>
      <c r="J107" s="85"/>
      <c r="K107" s="160"/>
      <c r="L107" s="85"/>
      <c r="M107" s="160"/>
      <c r="N107" s="160"/>
      <c r="O107" s="160"/>
      <c r="P107" s="160"/>
      <c r="Q107" s="160"/>
      <c r="R107" s="160"/>
      <c r="S107" s="160"/>
      <c r="T107" s="85"/>
      <c r="U107" s="160"/>
      <c r="V107" s="160"/>
      <c r="W107" s="160"/>
      <c r="X107" s="160"/>
      <c r="Y107" s="160"/>
      <c r="Z107" s="160"/>
      <c r="AA107" s="160"/>
      <c r="AB107" s="85"/>
      <c r="AC107" s="160"/>
      <c r="AD107" s="160"/>
      <c r="AE107" s="160"/>
      <c r="AF107" s="160"/>
      <c r="AG107" s="160"/>
      <c r="AH107" s="160"/>
      <c r="AI107" s="135"/>
    </row>
    <row r="108" spans="2:35" s="54" customFormat="1" x14ac:dyDescent="0.25">
      <c r="B108" s="86" t="s">
        <v>67</v>
      </c>
      <c r="C108" s="81">
        <v>310</v>
      </c>
      <c r="D108" s="81"/>
      <c r="E108" s="81"/>
      <c r="F108" s="81"/>
      <c r="G108" s="81"/>
      <c r="H108" s="81"/>
      <c r="I108" s="81"/>
      <c r="J108" s="81"/>
      <c r="K108" s="143"/>
      <c r="L108" s="81"/>
      <c r="M108" s="143"/>
      <c r="N108" s="143"/>
      <c r="O108" s="143"/>
      <c r="P108" s="143"/>
      <c r="Q108" s="143"/>
      <c r="R108" s="143"/>
      <c r="S108" s="143"/>
      <c r="T108" s="81"/>
      <c r="U108" s="143"/>
      <c r="V108" s="143"/>
      <c r="W108" s="143"/>
      <c r="X108" s="143"/>
      <c r="Y108" s="143"/>
      <c r="Z108" s="143"/>
      <c r="AA108" s="143"/>
      <c r="AB108" s="81"/>
      <c r="AC108" s="143"/>
      <c r="AD108" s="143"/>
      <c r="AE108" s="143"/>
      <c r="AF108" s="143"/>
      <c r="AG108" s="143"/>
      <c r="AH108" s="143"/>
      <c r="AI108" s="135"/>
    </row>
    <row r="109" spans="2:35" s="54" customFormat="1" x14ac:dyDescent="0.25">
      <c r="B109" s="86" t="s">
        <v>68</v>
      </c>
      <c r="C109" s="81">
        <v>320</v>
      </c>
      <c r="D109" s="81"/>
      <c r="E109" s="81"/>
      <c r="F109" s="81"/>
      <c r="G109" s="81"/>
      <c r="H109" s="81"/>
      <c r="I109" s="81"/>
      <c r="J109" s="81"/>
      <c r="K109" s="143"/>
      <c r="L109" s="81"/>
      <c r="M109" s="143"/>
      <c r="N109" s="143"/>
      <c r="O109" s="143"/>
      <c r="P109" s="143"/>
      <c r="Q109" s="143"/>
      <c r="R109" s="143"/>
      <c r="S109" s="143"/>
      <c r="T109" s="81"/>
      <c r="U109" s="143"/>
      <c r="V109" s="143"/>
      <c r="W109" s="143"/>
      <c r="X109" s="143"/>
      <c r="Y109" s="143"/>
      <c r="Z109" s="143"/>
      <c r="AA109" s="143"/>
      <c r="AB109" s="81"/>
      <c r="AC109" s="143"/>
      <c r="AD109" s="143"/>
      <c r="AE109" s="143"/>
      <c r="AF109" s="143"/>
      <c r="AG109" s="143"/>
      <c r="AH109" s="143"/>
      <c r="AI109" s="135"/>
    </row>
    <row r="110" spans="2:35" s="140" customFormat="1" ht="21" x14ac:dyDescent="0.25">
      <c r="B110" s="84" t="s">
        <v>133</v>
      </c>
      <c r="C110" s="76">
        <v>400</v>
      </c>
      <c r="D110" s="76"/>
      <c r="E110" s="76"/>
      <c r="F110" s="76"/>
      <c r="G110" s="76"/>
      <c r="H110" s="76"/>
      <c r="I110" s="76"/>
      <c r="J110" s="76"/>
      <c r="K110" s="141">
        <f>K112+K113</f>
        <v>0</v>
      </c>
      <c r="L110" s="76">
        <f t="shared" ref="L110:R110" si="36">L112+L113</f>
        <v>0</v>
      </c>
      <c r="M110" s="141"/>
      <c r="N110" s="141">
        <f t="shared" si="36"/>
        <v>0</v>
      </c>
      <c r="O110" s="141">
        <f t="shared" si="36"/>
        <v>0</v>
      </c>
      <c r="P110" s="141">
        <f t="shared" si="36"/>
        <v>0</v>
      </c>
      <c r="Q110" s="141">
        <f t="shared" si="36"/>
        <v>0</v>
      </c>
      <c r="R110" s="141">
        <f t="shared" si="36"/>
        <v>0</v>
      </c>
      <c r="S110" s="141">
        <f>S112+S113</f>
        <v>0</v>
      </c>
      <c r="T110" s="76">
        <f t="shared" ref="T110" si="37">T112+T113</f>
        <v>0</v>
      </c>
      <c r="U110" s="141"/>
      <c r="V110" s="141">
        <f t="shared" ref="V110:Z110" si="38">V112+V113</f>
        <v>0</v>
      </c>
      <c r="W110" s="141">
        <f t="shared" si="38"/>
        <v>0</v>
      </c>
      <c r="X110" s="141">
        <f t="shared" si="38"/>
        <v>0</v>
      </c>
      <c r="Y110" s="141">
        <f t="shared" si="38"/>
        <v>0</v>
      </c>
      <c r="Z110" s="141">
        <f t="shared" si="38"/>
        <v>0</v>
      </c>
      <c r="AA110" s="141">
        <f>AA112+AA113</f>
        <v>0</v>
      </c>
      <c r="AB110" s="76">
        <f t="shared" ref="AB110" si="39">AB112+AB113</f>
        <v>0</v>
      </c>
      <c r="AC110" s="141"/>
      <c r="AD110" s="141">
        <f t="shared" ref="AD110:AH110" si="40">AD112+AD113</f>
        <v>0</v>
      </c>
      <c r="AE110" s="141">
        <f t="shared" si="40"/>
        <v>0</v>
      </c>
      <c r="AF110" s="141">
        <f t="shared" si="40"/>
        <v>0</v>
      </c>
      <c r="AG110" s="141">
        <f t="shared" si="40"/>
        <v>0</v>
      </c>
      <c r="AH110" s="141">
        <f t="shared" si="40"/>
        <v>0</v>
      </c>
      <c r="AI110" s="142"/>
    </row>
    <row r="111" spans="2:35" s="54" customFormat="1" x14ac:dyDescent="0.25">
      <c r="B111" s="79" t="s">
        <v>23</v>
      </c>
      <c r="C111" s="85"/>
      <c r="D111" s="85"/>
      <c r="E111" s="85"/>
      <c r="F111" s="85"/>
      <c r="G111" s="85"/>
      <c r="H111" s="85"/>
      <c r="I111" s="85"/>
      <c r="J111" s="85"/>
      <c r="K111" s="160"/>
      <c r="L111" s="85"/>
      <c r="M111" s="160"/>
      <c r="N111" s="160"/>
      <c r="O111" s="160"/>
      <c r="P111" s="160"/>
      <c r="Q111" s="160"/>
      <c r="R111" s="160"/>
      <c r="S111" s="160"/>
      <c r="T111" s="85"/>
      <c r="U111" s="160"/>
      <c r="V111" s="160"/>
      <c r="W111" s="160"/>
      <c r="X111" s="160"/>
      <c r="Y111" s="160"/>
      <c r="Z111" s="160"/>
      <c r="AA111" s="160"/>
      <c r="AB111" s="85"/>
      <c r="AC111" s="160"/>
      <c r="AD111" s="160"/>
      <c r="AE111" s="160"/>
      <c r="AF111" s="160"/>
      <c r="AG111" s="160"/>
      <c r="AH111" s="160"/>
      <c r="AI111" s="135"/>
    </row>
    <row r="112" spans="2:35" s="54" customFormat="1" x14ac:dyDescent="0.25">
      <c r="B112" s="86" t="s">
        <v>69</v>
      </c>
      <c r="C112" s="81">
        <v>410</v>
      </c>
      <c r="D112" s="81"/>
      <c r="E112" s="81"/>
      <c r="F112" s="81"/>
      <c r="G112" s="81"/>
      <c r="H112" s="81"/>
      <c r="I112" s="81"/>
      <c r="J112" s="81"/>
      <c r="K112" s="143"/>
      <c r="L112" s="81"/>
      <c r="M112" s="143"/>
      <c r="N112" s="143"/>
      <c r="O112" s="143"/>
      <c r="P112" s="143"/>
      <c r="Q112" s="143"/>
      <c r="R112" s="143"/>
      <c r="S112" s="143"/>
      <c r="T112" s="81"/>
      <c r="U112" s="143"/>
      <c r="V112" s="143"/>
      <c r="W112" s="143"/>
      <c r="X112" s="143"/>
      <c r="Y112" s="143"/>
      <c r="Z112" s="143"/>
      <c r="AA112" s="143"/>
      <c r="AB112" s="81"/>
      <c r="AC112" s="143"/>
      <c r="AD112" s="143"/>
      <c r="AE112" s="143"/>
      <c r="AF112" s="143"/>
      <c r="AG112" s="143"/>
      <c r="AH112" s="143"/>
      <c r="AI112" s="135"/>
    </row>
    <row r="113" spans="1:35" s="54" customFormat="1" x14ac:dyDescent="0.25">
      <c r="B113" s="86" t="s">
        <v>70</v>
      </c>
      <c r="C113" s="81">
        <v>420</v>
      </c>
      <c r="D113" s="81"/>
      <c r="E113" s="81"/>
      <c r="F113" s="81"/>
      <c r="G113" s="81"/>
      <c r="H113" s="81"/>
      <c r="I113" s="81"/>
      <c r="J113" s="81"/>
      <c r="K113" s="143"/>
      <c r="L113" s="81"/>
      <c r="M113" s="143"/>
      <c r="N113" s="143"/>
      <c r="O113" s="143"/>
      <c r="P113" s="143"/>
      <c r="Q113" s="143"/>
      <c r="R113" s="143"/>
      <c r="S113" s="143"/>
      <c r="T113" s="81"/>
      <c r="U113" s="143"/>
      <c r="V113" s="143"/>
      <c r="W113" s="143"/>
      <c r="X113" s="143"/>
      <c r="Y113" s="143"/>
      <c r="Z113" s="143"/>
      <c r="AA113" s="143"/>
      <c r="AB113" s="81"/>
      <c r="AC113" s="143"/>
      <c r="AD113" s="143"/>
      <c r="AE113" s="143"/>
      <c r="AF113" s="143"/>
      <c r="AG113" s="143"/>
      <c r="AH113" s="143"/>
      <c r="AI113" s="135"/>
    </row>
    <row r="114" spans="1:35" s="140" customFormat="1" x14ac:dyDescent="0.25">
      <c r="B114" s="84" t="s">
        <v>71</v>
      </c>
      <c r="C114" s="76">
        <v>500</v>
      </c>
      <c r="D114" s="76" t="s">
        <v>55</v>
      </c>
      <c r="E114" s="80" t="s">
        <v>55</v>
      </c>
      <c r="F114" s="80" t="s">
        <v>55</v>
      </c>
      <c r="G114" s="80" t="s">
        <v>55</v>
      </c>
      <c r="H114" s="80" t="s">
        <v>55</v>
      </c>
      <c r="I114" s="80" t="s">
        <v>55</v>
      </c>
      <c r="J114" s="80" t="s">
        <v>55</v>
      </c>
      <c r="K114" s="141"/>
      <c r="L114" s="80"/>
      <c r="M114" s="141"/>
      <c r="N114" s="141"/>
      <c r="O114" s="141"/>
      <c r="P114" s="141"/>
      <c r="Q114" s="141"/>
      <c r="R114" s="141"/>
      <c r="S114" s="141"/>
      <c r="T114" s="80"/>
      <c r="U114" s="141"/>
      <c r="V114" s="141"/>
      <c r="W114" s="141"/>
      <c r="X114" s="141"/>
      <c r="Y114" s="141"/>
      <c r="Z114" s="141"/>
      <c r="AA114" s="141"/>
      <c r="AB114" s="80"/>
      <c r="AC114" s="141"/>
      <c r="AD114" s="141"/>
      <c r="AE114" s="141"/>
      <c r="AF114" s="141"/>
      <c r="AG114" s="141"/>
      <c r="AH114" s="141"/>
      <c r="AI114" s="142"/>
    </row>
    <row r="115" spans="1:35" s="140" customFormat="1" x14ac:dyDescent="0.25">
      <c r="B115" s="84" t="s">
        <v>72</v>
      </c>
      <c r="C115" s="76">
        <v>600</v>
      </c>
      <c r="D115" s="76" t="s">
        <v>55</v>
      </c>
      <c r="E115" s="80" t="s">
        <v>55</v>
      </c>
      <c r="F115" s="80" t="s">
        <v>55</v>
      </c>
      <c r="G115" s="80" t="s">
        <v>55</v>
      </c>
      <c r="H115" s="80" t="s">
        <v>55</v>
      </c>
      <c r="I115" s="80" t="s">
        <v>55</v>
      </c>
      <c r="J115" s="80" t="s">
        <v>55</v>
      </c>
      <c r="K115" s="141"/>
      <c r="L115" s="80"/>
      <c r="M115" s="141"/>
      <c r="N115" s="141"/>
      <c r="O115" s="141"/>
      <c r="P115" s="141"/>
      <c r="Q115" s="141"/>
      <c r="R115" s="141"/>
      <c r="S115" s="141"/>
      <c r="T115" s="80"/>
      <c r="U115" s="141"/>
      <c r="V115" s="141"/>
      <c r="W115" s="141"/>
      <c r="X115" s="141"/>
      <c r="Y115" s="141"/>
      <c r="Z115" s="141"/>
      <c r="AA115" s="141"/>
      <c r="AB115" s="80"/>
      <c r="AC115" s="141"/>
      <c r="AD115" s="141"/>
      <c r="AE115" s="141"/>
      <c r="AF115" s="141"/>
      <c r="AG115" s="141"/>
      <c r="AH115" s="141"/>
      <c r="AI115" s="142"/>
    </row>
    <row r="116" spans="1:35" ht="22.5" hidden="1" customHeight="1" x14ac:dyDescent="0.25">
      <c r="B116" s="84" t="s">
        <v>71</v>
      </c>
      <c r="C116" s="76">
        <v>500</v>
      </c>
      <c r="D116" s="76" t="s">
        <v>55</v>
      </c>
      <c r="E116" s="76" t="s">
        <v>55</v>
      </c>
      <c r="F116" s="76" t="s">
        <v>55</v>
      </c>
      <c r="G116" s="76" t="s">
        <v>55</v>
      </c>
      <c r="H116" s="76" t="s">
        <v>55</v>
      </c>
      <c r="I116" s="76" t="s">
        <v>55</v>
      </c>
      <c r="J116" s="76" t="s">
        <v>55</v>
      </c>
      <c r="K116" s="76"/>
      <c r="L116" s="76"/>
      <c r="M116" s="76"/>
      <c r="N116" s="76"/>
      <c r="O116" s="76"/>
      <c r="P116" s="76"/>
      <c r="Q116" s="76"/>
      <c r="R116" s="76"/>
      <c r="S116" s="76"/>
    </row>
    <row r="117" spans="1:35" ht="15" hidden="1" customHeight="1" x14ac:dyDescent="0.25">
      <c r="B117" s="84" t="s">
        <v>72</v>
      </c>
      <c r="C117" s="76">
        <v>600</v>
      </c>
      <c r="D117" s="76" t="s">
        <v>55</v>
      </c>
      <c r="E117" s="76" t="s">
        <v>55</v>
      </c>
      <c r="F117" s="76" t="s">
        <v>55</v>
      </c>
      <c r="G117" s="76" t="s">
        <v>55</v>
      </c>
      <c r="H117" s="76" t="s">
        <v>55</v>
      </c>
      <c r="I117" s="76" t="s">
        <v>55</v>
      </c>
      <c r="J117" s="76" t="s">
        <v>55</v>
      </c>
      <c r="K117" s="76"/>
      <c r="L117" s="76"/>
      <c r="M117" s="76"/>
      <c r="N117" s="76"/>
      <c r="O117" s="76"/>
      <c r="P117" s="76"/>
      <c r="Q117" s="76"/>
      <c r="R117" s="76"/>
      <c r="S117" s="76"/>
    </row>
    <row r="118" spans="1:35" ht="22.5" hidden="1" x14ac:dyDescent="0.25">
      <c r="B118" s="27" t="s">
        <v>131</v>
      </c>
      <c r="C118" s="133" t="s">
        <v>55</v>
      </c>
      <c r="D118" s="48"/>
      <c r="E118" s="48"/>
      <c r="F118" s="48"/>
      <c r="G118" s="48"/>
      <c r="H118" s="48"/>
      <c r="I118" s="48"/>
      <c r="J118" s="48"/>
      <c r="K118" s="48"/>
      <c r="L118" s="48"/>
    </row>
    <row r="119" spans="1:35" x14ac:dyDescent="0.25">
      <c r="B119" s="170"/>
      <c r="C119" s="134"/>
      <c r="D119" s="171"/>
      <c r="E119" s="171"/>
      <c r="F119" s="171"/>
      <c r="G119" s="171"/>
      <c r="H119" s="171"/>
      <c r="I119" s="171"/>
      <c r="J119" s="171"/>
      <c r="K119" s="171"/>
      <c r="L119" s="171"/>
    </row>
    <row r="120" spans="1:35" x14ac:dyDescent="0.25">
      <c r="B120" s="170"/>
      <c r="C120" s="134"/>
      <c r="D120" s="171"/>
      <c r="E120" s="171"/>
      <c r="F120" s="171"/>
      <c r="G120" s="171"/>
      <c r="H120" s="171"/>
      <c r="I120" s="171"/>
      <c r="J120" s="171"/>
      <c r="K120" s="171"/>
      <c r="L120" s="171"/>
    </row>
    <row r="121" spans="1:35" x14ac:dyDescent="0.25">
      <c r="B121" s="170"/>
      <c r="C121" s="134"/>
      <c r="D121" s="171"/>
      <c r="E121" s="171"/>
      <c r="F121" s="171"/>
      <c r="G121" s="171"/>
      <c r="H121" s="171"/>
      <c r="I121" s="171"/>
      <c r="J121" s="171"/>
      <c r="K121" s="171"/>
      <c r="L121" s="171"/>
    </row>
    <row r="122" spans="1:35" ht="18.75" x14ac:dyDescent="0.3">
      <c r="A122" s="205"/>
      <c r="B122" s="208"/>
      <c r="C122" s="209"/>
      <c r="D122" s="210"/>
      <c r="E122" s="210"/>
      <c r="F122" s="171"/>
      <c r="G122" s="171"/>
      <c r="H122" s="171"/>
      <c r="I122" s="171"/>
      <c r="J122" s="171"/>
      <c r="K122" s="171"/>
      <c r="L122" s="171"/>
    </row>
    <row r="123" spans="1:35" ht="14.25" customHeight="1" x14ac:dyDescent="0.3">
      <c r="A123" s="205"/>
      <c r="B123" s="205"/>
      <c r="C123" s="207"/>
      <c r="D123" s="205"/>
      <c r="E123" s="205"/>
    </row>
    <row r="124" spans="1:35" ht="18.75" x14ac:dyDescent="0.3">
      <c r="B124" s="203" t="s">
        <v>100</v>
      </c>
      <c r="C124" s="204"/>
      <c r="D124" s="205"/>
      <c r="E124" s="205"/>
    </row>
    <row r="125" spans="1:35" ht="18.75" x14ac:dyDescent="0.3">
      <c r="B125" s="203" t="s">
        <v>254</v>
      </c>
      <c r="C125" s="204"/>
      <c r="D125" s="205"/>
      <c r="E125" s="205"/>
    </row>
    <row r="126" spans="1:35" ht="18.75" x14ac:dyDescent="0.3">
      <c r="B126" s="203" t="s">
        <v>101</v>
      </c>
      <c r="C126" s="204"/>
      <c r="D126" s="205"/>
      <c r="E126" s="205"/>
    </row>
    <row r="127" spans="1:35" ht="18.75" x14ac:dyDescent="0.3">
      <c r="B127" s="224"/>
      <c r="C127" s="207"/>
      <c r="D127" s="205"/>
      <c r="E127" s="205"/>
    </row>
    <row r="128" spans="1:35" ht="18.75" hidden="1" x14ac:dyDescent="0.3">
      <c r="B128" s="224"/>
      <c r="C128" s="207"/>
      <c r="D128" s="205"/>
      <c r="E128" s="205"/>
    </row>
    <row r="129" spans="2:5" ht="18.75" x14ac:dyDescent="0.3">
      <c r="B129" s="288" t="s">
        <v>154</v>
      </c>
      <c r="C129" s="288"/>
      <c r="D129" s="205"/>
      <c r="E129" s="205"/>
    </row>
    <row r="130" spans="2:5" ht="18.75" x14ac:dyDescent="0.3">
      <c r="B130" s="203" t="s">
        <v>271</v>
      </c>
      <c r="C130" s="204"/>
      <c r="D130" s="205"/>
      <c r="E130" s="205"/>
    </row>
    <row r="131" spans="2:5" ht="18.75" x14ac:dyDescent="0.3">
      <c r="B131" s="203" t="s">
        <v>102</v>
      </c>
      <c r="C131" s="204"/>
      <c r="D131" s="205"/>
      <c r="E131" s="205"/>
    </row>
    <row r="132" spans="2:5" ht="18.75" hidden="1" x14ac:dyDescent="0.3">
      <c r="B132" s="224"/>
      <c r="C132" s="207"/>
      <c r="D132" s="205"/>
      <c r="E132" s="205"/>
    </row>
    <row r="133" spans="2:5" ht="18.75" x14ac:dyDescent="0.3">
      <c r="B133" s="224"/>
      <c r="C133" s="207"/>
      <c r="D133" s="205"/>
      <c r="E133" s="205"/>
    </row>
    <row r="134" spans="2:5" ht="18.75" x14ac:dyDescent="0.3">
      <c r="B134" s="203" t="s">
        <v>272</v>
      </c>
      <c r="C134" s="204"/>
      <c r="D134" s="205"/>
      <c r="E134" s="205"/>
    </row>
    <row r="135" spans="2:5" ht="18.75" x14ac:dyDescent="0.3">
      <c r="B135" s="203" t="s">
        <v>103</v>
      </c>
      <c r="C135" s="204"/>
      <c r="D135" s="205"/>
      <c r="E135" s="205"/>
    </row>
    <row r="136" spans="2:5" x14ac:dyDescent="0.25">
      <c r="B136" s="285"/>
      <c r="C136" s="285"/>
    </row>
    <row r="137" spans="2:5" x14ac:dyDescent="0.25">
      <c r="B137" s="4"/>
      <c r="C137" s="1"/>
    </row>
    <row r="138" spans="2:5" x14ac:dyDescent="0.25">
      <c r="B138" s="4"/>
      <c r="C138" s="1"/>
    </row>
  </sheetData>
  <mergeCells count="34">
    <mergeCell ref="AC9:AC10"/>
    <mergeCell ref="AD9:AD10"/>
    <mergeCell ref="AE9:AE10"/>
    <mergeCell ref="AF9:AF10"/>
    <mergeCell ref="AG9:AH9"/>
    <mergeCell ref="V9:V10"/>
    <mergeCell ref="W9:W10"/>
    <mergeCell ref="X9:X10"/>
    <mergeCell ref="Y9:Z9"/>
    <mergeCell ref="AB9:AB10"/>
    <mergeCell ref="S7:Z7"/>
    <mergeCell ref="AA7:AH7"/>
    <mergeCell ref="K8:K10"/>
    <mergeCell ref="L8:R8"/>
    <mergeCell ref="S8:S10"/>
    <mergeCell ref="T8:Z8"/>
    <mergeCell ref="AA8:AA10"/>
    <mergeCell ref="AB8:AH8"/>
    <mergeCell ref="L9:L10"/>
    <mergeCell ref="M9:M10"/>
    <mergeCell ref="N9:N10"/>
    <mergeCell ref="O9:O10"/>
    <mergeCell ref="P9:P10"/>
    <mergeCell ref="Q9:R9"/>
    <mergeCell ref="T9:T10"/>
    <mergeCell ref="U9:U10"/>
    <mergeCell ref="B136:C136"/>
    <mergeCell ref="J9:J10"/>
    <mergeCell ref="D11:J11"/>
    <mergeCell ref="J1:L1"/>
    <mergeCell ref="B3:L3"/>
    <mergeCell ref="B5:D5"/>
    <mergeCell ref="K7:R7"/>
    <mergeCell ref="B129:C129"/>
  </mergeCells>
  <hyperlinks>
    <hyperlink ref="B63" r:id="rId1" display="garantf1://3000000.0/"/>
  </hyperlinks>
  <pageMargins left="0.39370078740157483" right="0.19685039370078741" top="0.19685039370078741" bottom="0.19685039370078741" header="0" footer="0"/>
  <pageSetup paperSize="9" scale="36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25</vt:i4>
      </vt:variant>
    </vt:vector>
  </HeadingPairs>
  <TitlesOfParts>
    <vt:vector size="36" baseType="lpstr">
      <vt:lpstr>Прил 1 раздел 1</vt:lpstr>
      <vt:lpstr>раздел 2, табл.1</vt:lpstr>
      <vt:lpstr>таблица 2</vt:lpstr>
      <vt:lpstr>таблица 2.1</vt:lpstr>
      <vt:lpstr>таблица 3</vt:lpstr>
      <vt:lpstr>таблица 4</vt:lpstr>
      <vt:lpstr>07030210002540611</vt:lpstr>
      <vt:lpstr>07030210027000611</vt:lpstr>
      <vt:lpstr>07030210028000611</vt:lpstr>
      <vt:lpstr>07030210002540612</vt:lpstr>
      <vt:lpstr>07030210021740612</vt:lpstr>
      <vt:lpstr>'Прил 1 раздел 1'!sub_13020</vt:lpstr>
      <vt:lpstr>'07030210002540611'!sub_132798140</vt:lpstr>
      <vt:lpstr>'07030210002540612'!sub_132798140</vt:lpstr>
      <vt:lpstr>'07030210021740612'!sub_132798140</vt:lpstr>
      <vt:lpstr>'07030210027000611'!sub_132798140</vt:lpstr>
      <vt:lpstr>'07030210028000611'!sub_132798140</vt:lpstr>
      <vt:lpstr>'таблица 2'!sub_132798140</vt:lpstr>
      <vt:lpstr>'таблица 2.1'!sub_132798140</vt:lpstr>
      <vt:lpstr>'07030210002540611'!sub_132892740</vt:lpstr>
      <vt:lpstr>'07030210002540612'!sub_132892740</vt:lpstr>
      <vt:lpstr>'07030210021740612'!sub_132892740</vt:lpstr>
      <vt:lpstr>'07030210027000611'!sub_132892740</vt:lpstr>
      <vt:lpstr>'07030210028000611'!sub_132892740</vt:lpstr>
      <vt:lpstr>'таблица 2.1'!sub_132892740</vt:lpstr>
      <vt:lpstr>'Прил 1 раздел 1'!sub_2100</vt:lpstr>
      <vt:lpstr>'Прил 1 раздел 1'!sub_2111</vt:lpstr>
      <vt:lpstr>'Прил 1 раздел 1'!sub_2112</vt:lpstr>
      <vt:lpstr>'Прил 1 раздел 1'!sub_2113</vt:lpstr>
      <vt:lpstr>'таблица 2'!Заголовки_для_печати</vt:lpstr>
      <vt:lpstr>'07030210002540611'!Область_печати</vt:lpstr>
      <vt:lpstr>'07030210002540612'!Область_печати</vt:lpstr>
      <vt:lpstr>'07030210021740612'!Область_печати</vt:lpstr>
      <vt:lpstr>'07030210027000611'!Область_печати</vt:lpstr>
      <vt:lpstr>'07030210028000611'!Область_печати</vt:lpstr>
      <vt:lpstr>'таблица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2020-01-05T10:22:28Z</dcterms:modified>
</cp:coreProperties>
</file>